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19" s="1"/>
  <c r="I54"/>
  <c r="I53"/>
  <c r="I52"/>
  <c r="I51"/>
  <c r="I50"/>
  <c r="I49"/>
  <c r="I48"/>
  <c r="I47"/>
  <c r="G39"/>
  <c r="H39" s="1"/>
  <c r="H40" s="1"/>
  <c r="F39"/>
  <c r="G157" i="12"/>
  <c r="AC157"/>
  <c r="AD157"/>
  <c r="G9"/>
  <c r="G8" s="1"/>
  <c r="I9"/>
  <c r="I8" s="1"/>
  <c r="K9"/>
  <c r="K8" s="1"/>
  <c r="M9"/>
  <c r="O9"/>
  <c r="O8" s="1"/>
  <c r="Q9"/>
  <c r="Q8" s="1"/>
  <c r="U9"/>
  <c r="U8" s="1"/>
  <c r="G11"/>
  <c r="I11"/>
  <c r="K11"/>
  <c r="M11"/>
  <c r="O11"/>
  <c r="Q11"/>
  <c r="U11"/>
  <c r="G13"/>
  <c r="I13"/>
  <c r="K13"/>
  <c r="M13"/>
  <c r="O13"/>
  <c r="Q13"/>
  <c r="U13"/>
  <c r="G15"/>
  <c r="M15" s="1"/>
  <c r="I15"/>
  <c r="K15"/>
  <c r="O15"/>
  <c r="Q15"/>
  <c r="U15"/>
  <c r="G17"/>
  <c r="M17" s="1"/>
  <c r="I17"/>
  <c r="K17"/>
  <c r="O17"/>
  <c r="Q17"/>
  <c r="U17"/>
  <c r="G19"/>
  <c r="M19" s="1"/>
  <c r="I19"/>
  <c r="K19"/>
  <c r="O19"/>
  <c r="Q19"/>
  <c r="U19"/>
  <c r="G21"/>
  <c r="I21"/>
  <c r="K21"/>
  <c r="M21"/>
  <c r="O21"/>
  <c r="Q21"/>
  <c r="U21"/>
  <c r="G23"/>
  <c r="M23" s="1"/>
  <c r="I23"/>
  <c r="K23"/>
  <c r="O23"/>
  <c r="Q23"/>
  <c r="U23"/>
  <c r="G25"/>
  <c r="I25"/>
  <c r="K25"/>
  <c r="M25"/>
  <c r="O25"/>
  <c r="Q25"/>
  <c r="U25"/>
  <c r="G27"/>
  <c r="I27"/>
  <c r="K27"/>
  <c r="M27"/>
  <c r="O27"/>
  <c r="Q27"/>
  <c r="U27"/>
  <c r="G29"/>
  <c r="I29"/>
  <c r="K29"/>
  <c r="M29"/>
  <c r="O29"/>
  <c r="Q29"/>
  <c r="U29"/>
  <c r="G31"/>
  <c r="M31" s="1"/>
  <c r="I31"/>
  <c r="K31"/>
  <c r="O31"/>
  <c r="Q31"/>
  <c r="U31"/>
  <c r="G33"/>
  <c r="M33" s="1"/>
  <c r="I33"/>
  <c r="K33"/>
  <c r="O33"/>
  <c r="Q33"/>
  <c r="U33"/>
  <c r="G35"/>
  <c r="M35" s="1"/>
  <c r="I35"/>
  <c r="K35"/>
  <c r="O35"/>
  <c r="Q35"/>
  <c r="U35"/>
  <c r="G37"/>
  <c r="I37"/>
  <c r="K37"/>
  <c r="M37"/>
  <c r="O37"/>
  <c r="Q37"/>
  <c r="U37"/>
  <c r="G39"/>
  <c r="M39" s="1"/>
  <c r="I39"/>
  <c r="K39"/>
  <c r="O39"/>
  <c r="Q39"/>
  <c r="U39"/>
  <c r="G41"/>
  <c r="I41"/>
  <c r="K41"/>
  <c r="M41"/>
  <c r="O41"/>
  <c r="Q41"/>
  <c r="U41"/>
  <c r="G44"/>
  <c r="I44"/>
  <c r="K44"/>
  <c r="M44"/>
  <c r="O44"/>
  <c r="Q44"/>
  <c r="U44"/>
  <c r="G47"/>
  <c r="I47"/>
  <c r="K47"/>
  <c r="M47"/>
  <c r="O47"/>
  <c r="Q47"/>
  <c r="U47"/>
  <c r="G50"/>
  <c r="M50" s="1"/>
  <c r="I50"/>
  <c r="K50"/>
  <c r="O50"/>
  <c r="Q50"/>
  <c r="U50"/>
  <c r="G54"/>
  <c r="M54" s="1"/>
  <c r="I54"/>
  <c r="K54"/>
  <c r="O54"/>
  <c r="Q54"/>
  <c r="U54"/>
  <c r="G57"/>
  <c r="M57" s="1"/>
  <c r="I57"/>
  <c r="K57"/>
  <c r="O57"/>
  <c r="Q57"/>
  <c r="U57"/>
  <c r="G60"/>
  <c r="I60"/>
  <c r="K60"/>
  <c r="M60"/>
  <c r="O60"/>
  <c r="Q60"/>
  <c r="U60"/>
  <c r="G63"/>
  <c r="M63" s="1"/>
  <c r="I63"/>
  <c r="K63"/>
  <c r="O63"/>
  <c r="Q63"/>
  <c r="U63"/>
  <c r="G66"/>
  <c r="I66"/>
  <c r="K66"/>
  <c r="M66"/>
  <c r="O66"/>
  <c r="Q66"/>
  <c r="U66"/>
  <c r="G69"/>
  <c r="I69"/>
  <c r="K69"/>
  <c r="M69"/>
  <c r="O69"/>
  <c r="Q69"/>
  <c r="U69"/>
  <c r="G72"/>
  <c r="I72"/>
  <c r="K72"/>
  <c r="M72"/>
  <c r="O72"/>
  <c r="Q72"/>
  <c r="U72"/>
  <c r="G74"/>
  <c r="M74" s="1"/>
  <c r="I74"/>
  <c r="K74"/>
  <c r="O74"/>
  <c r="Q74"/>
  <c r="U74"/>
  <c r="I76"/>
  <c r="O76"/>
  <c r="Q76"/>
  <c r="G77"/>
  <c r="M77" s="1"/>
  <c r="M76" s="1"/>
  <c r="I77"/>
  <c r="K77"/>
  <c r="K76" s="1"/>
  <c r="O77"/>
  <c r="Q77"/>
  <c r="U77"/>
  <c r="U76" s="1"/>
  <c r="U78"/>
  <c r="G79"/>
  <c r="M79" s="1"/>
  <c r="M78" s="1"/>
  <c r="I79"/>
  <c r="K79"/>
  <c r="K78" s="1"/>
  <c r="O79"/>
  <c r="O78" s="1"/>
  <c r="Q79"/>
  <c r="Q78" s="1"/>
  <c r="U79"/>
  <c r="G81"/>
  <c r="I81"/>
  <c r="I78" s="1"/>
  <c r="K81"/>
  <c r="M81"/>
  <c r="O81"/>
  <c r="Q81"/>
  <c r="U81"/>
  <c r="G84"/>
  <c r="G83" s="1"/>
  <c r="I84"/>
  <c r="K84"/>
  <c r="M84"/>
  <c r="O84"/>
  <c r="Q84"/>
  <c r="Q83" s="1"/>
  <c r="U84"/>
  <c r="G86"/>
  <c r="M86" s="1"/>
  <c r="I86"/>
  <c r="K86"/>
  <c r="O86"/>
  <c r="O83" s="1"/>
  <c r="Q86"/>
  <c r="U86"/>
  <c r="U83" s="1"/>
  <c r="G88"/>
  <c r="M88" s="1"/>
  <c r="I88"/>
  <c r="I83" s="1"/>
  <c r="K88"/>
  <c r="O88"/>
  <c r="Q88"/>
  <c r="U88"/>
  <c r="G90"/>
  <c r="M90" s="1"/>
  <c r="I90"/>
  <c r="K90"/>
  <c r="O90"/>
  <c r="Q90"/>
  <c r="U90"/>
  <c r="G92"/>
  <c r="M92" s="1"/>
  <c r="I92"/>
  <c r="K92"/>
  <c r="O92"/>
  <c r="Q92"/>
  <c r="U92"/>
  <c r="G94"/>
  <c r="M94" s="1"/>
  <c r="I94"/>
  <c r="K94"/>
  <c r="O94"/>
  <c r="Q94"/>
  <c r="U94"/>
  <c r="G96"/>
  <c r="I96"/>
  <c r="K96"/>
  <c r="M96"/>
  <c r="O96"/>
  <c r="Q96"/>
  <c r="U96"/>
  <c r="G98"/>
  <c r="I98"/>
  <c r="K98"/>
  <c r="K83" s="1"/>
  <c r="M98"/>
  <c r="O98"/>
  <c r="Q98"/>
  <c r="U98"/>
  <c r="G100"/>
  <c r="I100"/>
  <c r="K100"/>
  <c r="M100"/>
  <c r="O100"/>
  <c r="Q100"/>
  <c r="U100"/>
  <c r="G102"/>
  <c r="M102" s="1"/>
  <c r="I102"/>
  <c r="K102"/>
  <c r="O102"/>
  <c r="Q102"/>
  <c r="U102"/>
  <c r="G104"/>
  <c r="M104" s="1"/>
  <c r="I104"/>
  <c r="K104"/>
  <c r="O104"/>
  <c r="Q104"/>
  <c r="U104"/>
  <c r="G106"/>
  <c r="M106" s="1"/>
  <c r="I106"/>
  <c r="K106"/>
  <c r="O106"/>
  <c r="Q106"/>
  <c r="U106"/>
  <c r="G108"/>
  <c r="M108" s="1"/>
  <c r="I108"/>
  <c r="K108"/>
  <c r="O108"/>
  <c r="Q108"/>
  <c r="U108"/>
  <c r="G110"/>
  <c r="G111"/>
  <c r="I111"/>
  <c r="I110" s="1"/>
  <c r="K111"/>
  <c r="M111"/>
  <c r="O111"/>
  <c r="Q111"/>
  <c r="Q110" s="1"/>
  <c r="U111"/>
  <c r="U110" s="1"/>
  <c r="G112"/>
  <c r="I112"/>
  <c r="K112"/>
  <c r="K110" s="1"/>
  <c r="M112"/>
  <c r="O112"/>
  <c r="O110" s="1"/>
  <c r="Q112"/>
  <c r="U112"/>
  <c r="G113"/>
  <c r="I113"/>
  <c r="K113"/>
  <c r="M113"/>
  <c r="O113"/>
  <c r="Q113"/>
  <c r="U113"/>
  <c r="G115"/>
  <c r="M115" s="1"/>
  <c r="I115"/>
  <c r="K115"/>
  <c r="O115"/>
  <c r="Q115"/>
  <c r="U115"/>
  <c r="G116"/>
  <c r="M116" s="1"/>
  <c r="I116"/>
  <c r="K116"/>
  <c r="O116"/>
  <c r="Q116"/>
  <c r="U116"/>
  <c r="G117"/>
  <c r="M117" s="1"/>
  <c r="I117"/>
  <c r="K117"/>
  <c r="O117"/>
  <c r="Q117"/>
  <c r="U117"/>
  <c r="G118"/>
  <c r="M118" s="1"/>
  <c r="I118"/>
  <c r="K118"/>
  <c r="O118"/>
  <c r="Q118"/>
  <c r="U118"/>
  <c r="G120"/>
  <c r="M120" s="1"/>
  <c r="I120"/>
  <c r="K120"/>
  <c r="O120"/>
  <c r="Q120"/>
  <c r="U120"/>
  <c r="G121"/>
  <c r="I121"/>
  <c r="K121"/>
  <c r="M121"/>
  <c r="O121"/>
  <c r="Q121"/>
  <c r="U121"/>
  <c r="G122"/>
  <c r="I122"/>
  <c r="K122"/>
  <c r="M122"/>
  <c r="O122"/>
  <c r="Q122"/>
  <c r="U122"/>
  <c r="G123"/>
  <c r="I123"/>
  <c r="K123"/>
  <c r="M123"/>
  <c r="O123"/>
  <c r="Q123"/>
  <c r="U123"/>
  <c r="G124"/>
  <c r="M124" s="1"/>
  <c r="I124"/>
  <c r="K124"/>
  <c r="O124"/>
  <c r="Q124"/>
  <c r="U124"/>
  <c r="G125"/>
  <c r="M125" s="1"/>
  <c r="I125"/>
  <c r="K125"/>
  <c r="O125"/>
  <c r="Q125"/>
  <c r="U125"/>
  <c r="U127"/>
  <c r="G128"/>
  <c r="G127" s="1"/>
  <c r="I128"/>
  <c r="I127" s="1"/>
  <c r="K128"/>
  <c r="O128"/>
  <c r="O127" s="1"/>
  <c r="Q128"/>
  <c r="U128"/>
  <c r="G130"/>
  <c r="M130" s="1"/>
  <c r="I130"/>
  <c r="K130"/>
  <c r="K127" s="1"/>
  <c r="O130"/>
  <c r="Q130"/>
  <c r="U130"/>
  <c r="G132"/>
  <c r="I132"/>
  <c r="K132"/>
  <c r="M132"/>
  <c r="O132"/>
  <c r="Q132"/>
  <c r="Q127" s="1"/>
  <c r="U132"/>
  <c r="G133"/>
  <c r="I133"/>
  <c r="K133"/>
  <c r="M133"/>
  <c r="O133"/>
  <c r="Q133"/>
  <c r="U133"/>
  <c r="G134"/>
  <c r="I134"/>
  <c r="K134"/>
  <c r="M134"/>
  <c r="O134"/>
  <c r="Q134"/>
  <c r="U134"/>
  <c r="G136"/>
  <c r="O136"/>
  <c r="G137"/>
  <c r="M137" s="1"/>
  <c r="M136" s="1"/>
  <c r="I137"/>
  <c r="I136" s="1"/>
  <c r="K137"/>
  <c r="K136" s="1"/>
  <c r="O137"/>
  <c r="Q137"/>
  <c r="Q136" s="1"/>
  <c r="U137"/>
  <c r="U136" s="1"/>
  <c r="Q138"/>
  <c r="U138"/>
  <c r="G139"/>
  <c r="M139" s="1"/>
  <c r="I139"/>
  <c r="I138" s="1"/>
  <c r="K139"/>
  <c r="O139"/>
  <c r="O138" s="1"/>
  <c r="Q139"/>
  <c r="U139"/>
  <c r="G141"/>
  <c r="M141" s="1"/>
  <c r="I141"/>
  <c r="K141"/>
  <c r="K138" s="1"/>
  <c r="O141"/>
  <c r="Q141"/>
  <c r="U141"/>
  <c r="G144"/>
  <c r="I144"/>
  <c r="K144"/>
  <c r="K143" s="1"/>
  <c r="M144"/>
  <c r="O144"/>
  <c r="O143" s="1"/>
  <c r="Q144"/>
  <c r="U144"/>
  <c r="U143" s="1"/>
  <c r="G145"/>
  <c r="I145"/>
  <c r="K145"/>
  <c r="M145"/>
  <c r="O145"/>
  <c r="Q145"/>
  <c r="Q143" s="1"/>
  <c r="U145"/>
  <c r="G146"/>
  <c r="G143" s="1"/>
  <c r="I146"/>
  <c r="K146"/>
  <c r="O146"/>
  <c r="Q146"/>
  <c r="U146"/>
  <c r="G147"/>
  <c r="M147" s="1"/>
  <c r="I147"/>
  <c r="K147"/>
  <c r="O147"/>
  <c r="Q147"/>
  <c r="U147"/>
  <c r="G148"/>
  <c r="M148" s="1"/>
  <c r="I148"/>
  <c r="K148"/>
  <c r="O148"/>
  <c r="Q148"/>
  <c r="U148"/>
  <c r="G149"/>
  <c r="M149" s="1"/>
  <c r="I149"/>
  <c r="K149"/>
  <c r="O149"/>
  <c r="Q149"/>
  <c r="U149"/>
  <c r="G150"/>
  <c r="M150" s="1"/>
  <c r="I150"/>
  <c r="K150"/>
  <c r="O150"/>
  <c r="Q150"/>
  <c r="U150"/>
  <c r="G151"/>
  <c r="I151"/>
  <c r="I143" s="1"/>
  <c r="K151"/>
  <c r="M151"/>
  <c r="O151"/>
  <c r="Q151"/>
  <c r="U151"/>
  <c r="G152"/>
  <c r="I152"/>
  <c r="K152"/>
  <c r="M152"/>
  <c r="O152"/>
  <c r="Q152"/>
  <c r="U152"/>
  <c r="G153"/>
  <c r="I153"/>
  <c r="K153"/>
  <c r="M153"/>
  <c r="O153"/>
  <c r="Q153"/>
  <c r="U153"/>
  <c r="G154"/>
  <c r="M154" s="1"/>
  <c r="I154"/>
  <c r="K154"/>
  <c r="O154"/>
  <c r="Q154"/>
  <c r="U154"/>
  <c r="G155"/>
  <c r="M155" s="1"/>
  <c r="I155"/>
  <c r="K155"/>
  <c r="O155"/>
  <c r="Q155"/>
  <c r="U155"/>
  <c r="I20" i="1"/>
  <c r="I18"/>
  <c r="I17"/>
  <c r="G27"/>
  <c r="G40"/>
  <c r="G25" s="1"/>
  <c r="G26" s="1"/>
  <c r="J28"/>
  <c r="J26"/>
  <c r="G38"/>
  <c r="F38"/>
  <c r="H32"/>
  <c r="J23"/>
  <c r="J24"/>
  <c r="J25"/>
  <c r="J27"/>
  <c r="E24"/>
  <c r="E26"/>
  <c r="I56" l="1"/>
  <c r="I16"/>
  <c r="I21" s="1"/>
  <c r="I39"/>
  <c r="I40" s="1"/>
  <c r="J39" s="1"/>
  <c r="J40" s="1"/>
  <c r="F40"/>
  <c r="M138" i="12"/>
  <c r="M83"/>
  <c r="M8"/>
  <c r="M110"/>
  <c r="G78"/>
  <c r="G138"/>
  <c r="G76"/>
  <c r="M128"/>
  <c r="M127" s="1"/>
  <c r="M146"/>
  <c r="M143" s="1"/>
  <c r="G28" i="1" l="1"/>
  <c r="G23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<sst xmlns="http://schemas.openxmlformats.org/spreadsheetml/2006/main" count="615" uniqueCount="308">
  <si>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</si>
  <si>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</si>
  <si>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</si>
  <si>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</si>
  <si>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</si>
  <si>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</si>
  <si>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</si>
  <si>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</si>
  <si>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</si>
  <si>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</si>
  <si>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</si>
  <si>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</si>
  <si>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</si>
  <si>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</si>
  <si>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</si>
  <si>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</si>
  <si>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</si>
  <si>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</si>
  <si>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</si>
  <si>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</si>
  <si>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</si>
  <si>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</si>
  <si>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</si>
  <si>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</si>
  <si>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</si>
  <si>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</si>
  <si>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</si>
  <si>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</si>
  <si>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</si>
  <si>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</si>
  <si>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</si>
  <si>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</si>
  <si>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</si>
  <si>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</si>
  <si>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</si>
  <si>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</si>
  <si>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</si>
  <si>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</si>
  <si>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</si>
  <si>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</si>
  <si>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</si>
  <si>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</si>
  <si>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</si>
  <si>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Ostrov u Macochy</t>
  </si>
  <si>
    <t>Rozpočet:</t>
  </si>
  <si>
    <t>Misto</t>
  </si>
  <si>
    <t>SO 109-rekonstrukce místní komunikace úsek 14c</t>
  </si>
  <si>
    <t>Městys Ostrov u Macochy</t>
  </si>
  <si>
    <t>Ostrov u Macochy 80</t>
  </si>
  <si>
    <t>HAŠKA,a.s.</t>
  </si>
  <si>
    <t>Jungmannova 74</t>
  </si>
  <si>
    <t>Tišnov</t>
  </si>
  <si>
    <t>666 01</t>
  </si>
  <si>
    <t>25347705</t>
  </si>
  <si>
    <t>CZ25347705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</si>
  <si>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</si>
  <si>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</si>
  <si>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</si>
  <si>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</si>
  <si>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</si>
  <si>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</si>
  <si>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</si>
  <si>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</si>
  <si>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</si>
  <si>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</si>
  <si>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</si>
  <si>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</si>
  <si>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</si>
  <si>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</si>
  <si>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</si>
  <si>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</si>
  <si>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</si>
  <si>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</si>
  <si>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</si>
  <si>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</si>
  <si>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</si>
  <si>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</si>
  <si>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</si>
  <si>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</si>
  <si>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</si>
  <si>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</si>
  <si>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</si>
  <si>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</si>
  <si>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</si>
  <si>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</si>
  <si>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</si>
  <si>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</si>
  <si>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</si>
  <si>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</si>
  <si>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</si>
  <si>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</si>
  <si>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</si>
  <si>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</si>
  <si>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</si>
  <si>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</si>
  <si>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</si>
  <si>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</si>
  <si>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</si>
  <si>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</si>
  <si>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</si>
  <si>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</si>
  <si>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</si>
  <si>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</si>
  <si>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</si>
  <si>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121100002RAA</t>
  </si>
  <si>
    <t>Sejmutí ornice a uložení na deponii, zpětný přesun, rozprostření v tl. 15 cm</t>
  </si>
  <si>
    <t>m3</t>
  </si>
  <si>
    <t>POL2_0</t>
  </si>
  <si>
    <t>450*0,15+21*0,15+20*0,15</t>
  </si>
  <si>
    <t>VV</t>
  </si>
  <si>
    <t>122301102R00</t>
  </si>
  <si>
    <t>Odkopávky nezapažené v hor. 4 do 1000 m3</t>
  </si>
  <si>
    <t>POL1_0</t>
  </si>
  <si>
    <t>1318,2*0,3+21*0,3</t>
  </si>
  <si>
    <t>122301109R00</t>
  </si>
  <si>
    <t>Příplatek za lepivost - odkopávky v hor. 4</t>
  </si>
  <si>
    <t>167101102R00</t>
  </si>
  <si>
    <t>Nakládání výkopku z hor.1-4 v množství nad 100 m3</t>
  </si>
  <si>
    <t>odkopávky komunikace:1318,2*0,3+21*0,3</t>
  </si>
  <si>
    <t>162701105RT3</t>
  </si>
  <si>
    <t>Vodorovné přemístění výkopku z hor.1-4 do 10000 m, nosnost 12 t</t>
  </si>
  <si>
    <t>odkopávky komun.:1318,2*0,3+21*0,3</t>
  </si>
  <si>
    <t>162701109R00</t>
  </si>
  <si>
    <t>Příplatek k vod. přemístění hor.1-4 za další 1 km</t>
  </si>
  <si>
    <t>odkopávky komun.:1318,2*0,3*6+21*0,3*6</t>
  </si>
  <si>
    <t>979093111R00</t>
  </si>
  <si>
    <t>Uložení suti na skládku bez zhutnění</t>
  </si>
  <si>
    <t>t</t>
  </si>
  <si>
    <t>odkopávky komun.:1318,2*0,3*1,67+21*0,3*1,67</t>
  </si>
  <si>
    <t>199000005R00</t>
  </si>
  <si>
    <t>Poplatek za skládku zeminy 1- 4</t>
  </si>
  <si>
    <t>113107415R00</t>
  </si>
  <si>
    <t>Odstranění podkladu nad 50 m2,kam.těžené tl.15 cm, k recyklaci</t>
  </si>
  <si>
    <t>m2</t>
  </si>
  <si>
    <t>1318,2-450-21</t>
  </si>
  <si>
    <t>979087212R00</t>
  </si>
  <si>
    <t>Nakládání suti na dopravní prostředky</t>
  </si>
  <si>
    <t>521,07*0,15*1,8</t>
  </si>
  <si>
    <t>979082113R00</t>
  </si>
  <si>
    <t>Vodorovná doprava suti po suchu do 1000 m,  na mezideponii</t>
  </si>
  <si>
    <t>Uložení suti na skládku bez zhutnění, mezideponie</t>
  </si>
  <si>
    <t>Nakládání suti na dopravní prostředky, zpětný dovoz z mezideponie</t>
  </si>
  <si>
    <t>Vodorovná doprava suti po suchu do 1000 m, zpětný dovoz z mezideponie</t>
  </si>
  <si>
    <t>132301111R00</t>
  </si>
  <si>
    <t>Hloubení rýh š.do 60 cm v hor.4 do 100 m3,STROJNĚ</t>
  </si>
  <si>
    <t>pro PVC DN160:(5+19+5+3,5+2+2+4+4)*1,2*0,6</t>
  </si>
  <si>
    <t>131301201R00</t>
  </si>
  <si>
    <t>Hloubení zapažených jam v hor.4 do 100 m3</t>
  </si>
  <si>
    <t>vpusti:1,5*1,5*1,5*8</t>
  </si>
  <si>
    <t>120001101R00</t>
  </si>
  <si>
    <t>Příplatek za ztížení vykopávky v blízkosti vedení</t>
  </si>
  <si>
    <t>161101101R00</t>
  </si>
  <si>
    <t>Svislé přemístění výkopku z hor.1-4 do 2,5 m</t>
  </si>
  <si>
    <t>151101101R00</t>
  </si>
  <si>
    <t>Pažení a rozepření stěn rýh - příložné - hl.do 2 m</t>
  </si>
  <si>
    <t>pro PVC DN160:(5+19+5+3,5+2+2+4+4)*1,5*2</t>
  </si>
  <si>
    <t>šachty:1,5*1,5*4*8</t>
  </si>
  <si>
    <t>151101111R00</t>
  </si>
  <si>
    <t>Odstranění pažení stěn rýh - příložné - hl. do 2 m</t>
  </si>
  <si>
    <t>pro PVC DN160:(8+3)*1,5*2</t>
  </si>
  <si>
    <t>pro PVC DN200:8*1,5*2</t>
  </si>
  <si>
    <t>šachty:1,5*1,5*4*3</t>
  </si>
  <si>
    <t>167101101R00</t>
  </si>
  <si>
    <t>Nakládání výkopku z hor.1-4 v množství do 100 m3</t>
  </si>
  <si>
    <t>pro PVC DN160:(5+19+5+3,5+2+2+4+4)*0,6*0,5</t>
  </si>
  <si>
    <t>vpusti:0,3*0,3*1,2*3,14*8</t>
  </si>
  <si>
    <t>162701105R00</t>
  </si>
  <si>
    <t>Vodorovné přemístění výkopku z hor.1-4 do 10000 m</t>
  </si>
  <si>
    <t>162100010RAA</t>
  </si>
  <si>
    <t>Vodorovné přemístění výkopku, příplatek za každý další 1 km</t>
  </si>
  <si>
    <t>pro PVC DN160:(5+19+5+3,5+2+2+4+4)*0,6*0,5*6</t>
  </si>
  <si>
    <t>vpusti:0,3*0,3*1,2*3,14*8*6</t>
  </si>
  <si>
    <t>pro PVC DN160:(5+19+5+3,5+2+2+4+4)*0,6*0,5*1,67</t>
  </si>
  <si>
    <t>vpusti:0,3*0,3*1,2*3,14*8*1,67</t>
  </si>
  <si>
    <t>174101101R00</t>
  </si>
  <si>
    <t>Zásyp jam, rýh, šachet se zhutněním</t>
  </si>
  <si>
    <t>vpusti:1,5*1,5*1,5*8-0,3*0,3*3,14*1,0*8</t>
  </si>
  <si>
    <t>pro PVC DN160:(5+19+5+3,5+2+2+4+4)*0,6*1,0</t>
  </si>
  <si>
    <t>175100020RAD</t>
  </si>
  <si>
    <t>Obsyp potrubí štěrkopískem, dovoz štěrkopísku ze vzdálenosti 15km</t>
  </si>
  <si>
    <t>pro PVC DN160:(5+19+3,5+2+2+4+4)*0,6*0,4</t>
  </si>
  <si>
    <t>119000001RA0</t>
  </si>
  <si>
    <t>Dočasné zajištění potrubí ve výkopu</t>
  </si>
  <si>
    <t>m</t>
  </si>
  <si>
    <t>8*2+4*2</t>
  </si>
  <si>
    <t>212810010RAD</t>
  </si>
  <si>
    <t>Trativody z PVC drenážních flexibilních trubek, lože a obsyp drť fr.8-16mm, trubky d 110 mm</t>
  </si>
  <si>
    <t>451572111RK1</t>
  </si>
  <si>
    <t>Lože pod potrubí a kabely z kameniva těžen.fr0-4mm</t>
  </si>
  <si>
    <t>pro PVC DN160:(5+19+5+3,5+2+2+4+4)*0,6*0,1</t>
  </si>
  <si>
    <t>452311131R00</t>
  </si>
  <si>
    <t>Desky podkladní pod potrubí z betonu C 12/15</t>
  </si>
  <si>
    <t>1*1*0,2*8</t>
  </si>
  <si>
    <t>564531111R00</t>
  </si>
  <si>
    <t>Zřízení podsypu/podkladu ze sypaniny tl. 10 cm, recyklace, rozprostření a hutnění</t>
  </si>
  <si>
    <t>564831111R00</t>
  </si>
  <si>
    <t>Podklad ze štěrkodrti po zhutnění tloušťky 10 cm, fr.0-32mm,rozprostření a zhutnění</t>
  </si>
  <si>
    <t>1318,2+21-847,2</t>
  </si>
  <si>
    <t>564211111R00</t>
  </si>
  <si>
    <t>Podklad ze štěrkopísku po zhutnění tloušťky 5 cm, fr.2-4 mm</t>
  </si>
  <si>
    <t>1318,2+21</t>
  </si>
  <si>
    <t>564752111R00</t>
  </si>
  <si>
    <t>Podklad z kam.drceného 32-63 s výplň.kamen. 15 cm</t>
  </si>
  <si>
    <t>1079+21</t>
  </si>
  <si>
    <t>565171111R00</t>
  </si>
  <si>
    <t>Podklad z obal kamen. ACP 22+, š. do 3 m, tl.10 cm, s překážkami</t>
  </si>
  <si>
    <t>1079</t>
  </si>
  <si>
    <t>573211111R00</t>
  </si>
  <si>
    <t>Postřik živičný spojovací z asfaltu 0,5-0,7 kg/m2</t>
  </si>
  <si>
    <t>624</t>
  </si>
  <si>
    <t>577141112RT2</t>
  </si>
  <si>
    <t>Obrusný kryt beton asfalt. ACO 11+,do 3 m, tl.5 cm, s překážkami</t>
  </si>
  <si>
    <t>596215041R00</t>
  </si>
  <si>
    <t>Kladení zámkové dlažby tl. 8 cm do drtě tl. 5 cm</t>
  </si>
  <si>
    <t>50,6+0,71+2,1+2,1</t>
  </si>
  <si>
    <t>592451158R</t>
  </si>
  <si>
    <t>Dlažba betonová, zámková 20x10x8 cm červená, dlažba pro nevidomé, hmatová</t>
  </si>
  <si>
    <t>POL3_0</t>
  </si>
  <si>
    <t>3*0,4</t>
  </si>
  <si>
    <t>59248040R</t>
  </si>
  <si>
    <t>Dlažba zámková 20/10/8 II přírodní</t>
  </si>
  <si>
    <t>21+1,2</t>
  </si>
  <si>
    <t>599432111R00</t>
  </si>
  <si>
    <t>Výplň spár dlažby praným pískem fr.0-2mm</t>
  </si>
  <si>
    <t>596291113R00</t>
  </si>
  <si>
    <t xml:space="preserve">Řezání zámkové dlažby tl. 80 mm </t>
  </si>
  <si>
    <t>18,2+2</t>
  </si>
  <si>
    <t>599000010RAA</t>
  </si>
  <si>
    <t>Rozebrání a oprava asfaltové komunikace, řezání, výměna podkladu tl. 30 cm, AC22-10 cm, ACO-7 cm</t>
  </si>
  <si>
    <t>Překop pro kanal.přípojku:6*1,2</t>
  </si>
  <si>
    <t>899431111R00</t>
  </si>
  <si>
    <t>Výšková úprava do 20 cm, zvýšení krytu šoupěte</t>
  </si>
  <si>
    <t>kus</t>
  </si>
  <si>
    <t>899331111R00</t>
  </si>
  <si>
    <t>Výšková úprava vstupu do 20 cm, zvýšení poklopu</t>
  </si>
  <si>
    <t>871313121R00</t>
  </si>
  <si>
    <t>Montáž trub z plastu, gumový kroužek, DN 150</t>
  </si>
  <si>
    <t>5+19+5+3,5+2+2+4+4</t>
  </si>
  <si>
    <t>28611262.AR</t>
  </si>
  <si>
    <t>Trubka kanalizační KGEM SN 8 PVC 160x4,7x5000</t>
  </si>
  <si>
    <t>28611261.AR</t>
  </si>
  <si>
    <t>Trubka kanalizační KGEM SN 8 PVC 160x4,7x3000</t>
  </si>
  <si>
    <t>28611260.AR</t>
  </si>
  <si>
    <t>Trubka kanalizační KGEM SN 8 PVC 160x4,7x1000</t>
  </si>
  <si>
    <t>877313123R00</t>
  </si>
  <si>
    <t>Montáž tvarovek jednoos. plast. gum.kroužek DN 150</t>
  </si>
  <si>
    <t>3+6</t>
  </si>
  <si>
    <t>28651662.AR</t>
  </si>
  <si>
    <t>Koleno kanalizační KGB 160/ 45° PVC</t>
  </si>
  <si>
    <t>28651660.AR</t>
  </si>
  <si>
    <t>Koleno kanalizační KGB 160/ 15° PVC</t>
  </si>
  <si>
    <t>894411020RAF</t>
  </si>
  <si>
    <t>Vpusť uliční z dílců DN 500,s kal.košem,s výtokem, DN 150, mříž litina 500x500 40 t, hl. 1,59 m</t>
  </si>
  <si>
    <t>877395122RT2</t>
  </si>
  <si>
    <t>Montáž nalepovací tvar. z plastu na potrubí DN 400, včetně dodávky odbočky nalepovací PVC 400/160 mm</t>
  </si>
  <si>
    <t>831263195R00</t>
  </si>
  <si>
    <t>Příplatek za zřízení kanal. přípojky DN 100 - 300</t>
  </si>
  <si>
    <t>871313121RT2</t>
  </si>
  <si>
    <t>Montáž trub z plastu, gumový kroužek, DN 150, včetně dodávky trub PVC hrdlových 160x4,0x5000</t>
  </si>
  <si>
    <t>917862111RU2</t>
  </si>
  <si>
    <t>Osazení stojat. obrub.bet. s opěrou,lože z C 12/15, včetně obrubníku silniční ABO 1000/150/250</t>
  </si>
  <si>
    <t>14,4+35,5+80,1+11,8+7,3+11,1+4+21,5+14,5+12,3+19,2+7,8+34,5+13,7</t>
  </si>
  <si>
    <t>917862111RV3</t>
  </si>
  <si>
    <t>Osazení stojat. obrub.bet. s opěrou,lože z C 12/15, včetně obrubníku nájezdového siln.ABO 1000/150/150</t>
  </si>
  <si>
    <t>7,5+32,55+15,1+15,1+11,2+7,5+8,2+9,5</t>
  </si>
  <si>
    <t>917862111RU3</t>
  </si>
  <si>
    <t>Osazení přechod.obrub.bet. s opěrou,lože z C 12/15, včetně obrubníku ABO 1000/150/150-250 L</t>
  </si>
  <si>
    <t>Osazení přechod.obrub.bet. s opěrou,lože z C 12/15, včetně obrubníku ABO 1000/150/150-250 P</t>
  </si>
  <si>
    <t>916561111RT2</t>
  </si>
  <si>
    <t>Osazení záhon.obrubníků do lože z C 12/15 s opěrou, včetně obrubníku   50/5/20 cm</t>
  </si>
  <si>
    <t>19,6+1+5+22,2</t>
  </si>
  <si>
    <t>970041200R00</t>
  </si>
  <si>
    <t>Vrtání jádrové do prostého betonu do D 200 mm</t>
  </si>
  <si>
    <t>998223011R00</t>
  </si>
  <si>
    <t>Přesun hmot, pozemní komunikace</t>
  </si>
  <si>
    <t>102,859+1087,738+9,048+80,814</t>
  </si>
  <si>
    <t>998276101R00</t>
  </si>
  <si>
    <t>Přesun hmot, trubní vedení plastová, otevř. výkop</t>
  </si>
  <si>
    <t>9,622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</si>
  <si>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</si>
  <si>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</si>
  <si>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</si>
  <si>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</si>
  <si>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</si>
  <si>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</si>
  <si>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</si>
  <si>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005111020R</t>
  </si>
  <si>
    <t>Vytyčení stavby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</si>
  <si>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</si>
  <si>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</si>
  <si>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</si>
  <si>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</si>
  <si>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</si>
  <si>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</si>
  <si>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</si>
  <si>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</si>
  <si>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004111010R</t>
  </si>
  <si>
    <t>Průzkumné práce , měření únosnosti pláně a hutnění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</si>
  <si>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</si>
  <si>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</si>
  <si>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</si>
  <si>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</si>
  <si>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005211020R</t>
  </si>
  <si>
    <t>Ochrana stávajících inženýrských sítí na staveništ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</si>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</sst>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49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>
      <c r="A12" s="4"/>
      <c r="B12" s="41"/>
      <c r="C12" s="26"/>
      <c r="D12" s="125" t="s">
        <v>50</v>
      </c>
      <c r="E12" s="125"/>
      <c r="F12" s="125"/>
      <c r="G12" s="125"/>
      <c r="H12" s="28" t="s">
        <v>34</v>
      </c>
      <c r="I12" s="128" t="s">
        <v>54</v>
      </c>
      <c r="J12" s="11"/>
    </row>
    <row r="13" spans="1:15" ht="15.75" customHeight="1">
      <c r="A13" s="4"/>
      <c r="B13" s="42"/>
      <c r="C13" s="127" t="s">
        <v>52</v>
      </c>
      <c r="D13" s="126" t="s">
        <v>51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SUMIF(F47:F55,A16,I47:I55)+SUMIF(F47:F55,"PSU",I47:I55)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SUMIF(F47:F55,A17,I47:I55)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SUMIF(F47:F55,A18,I47:I55)</f>
        <v>0</v>
      </c>
      <c r="J18" s="93"/>
    </row>
    <row r="19" spans="1:10" ht="23.25" customHeight="1">
      <c r="A19" s="193" t="s">
        <v>75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SUMIF(F47:F55,A19,I47:I55)</f>
        <v>0</v>
      </c>
      <c r="J19" s="93"/>
    </row>
    <row r="20" spans="1:10" ht="23.25" customHeight="1">
      <c r="A20" s="193" t="s">
        <v>76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SUMIF(F47:F55,A20,I47:I55)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44012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/>
      <c r="C39" s="138"/>
      <c r="D39" s="139"/>
      <c r="E39" s="139"/>
      <c r="F39" s="147">
        <f>' Pol'!AC157</f>
        <v>0</v>
      </c>
      <c r="G39" s="148">
        <f>' Pol'!AD157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57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 Pol'!G76</f>
        <v>0</v>
      </c>
      <c r="J48" s="185"/>
    </row>
    <row r="49" spans="1:10" ht="25.5" customHeight="1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 Pol'!G78</f>
        <v>0</v>
      </c>
      <c r="J49" s="185"/>
    </row>
    <row r="50" spans="1:10" ht="25.5" customHeight="1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 Pol'!G83</f>
        <v>0</v>
      </c>
      <c r="J50" s="185"/>
    </row>
    <row r="51" spans="1:10" ht="25.5" customHeight="1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 Pol'!G110</f>
        <v>0</v>
      </c>
      <c r="J51" s="185"/>
    </row>
    <row r="52" spans="1:10" ht="25.5" customHeight="1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 Pol'!G127</f>
        <v>0</v>
      </c>
      <c r="J52" s="185"/>
    </row>
    <row r="53" spans="1:10" ht="25.5" customHeight="1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 Pol'!G136</f>
        <v>0</v>
      </c>
      <c r="J53" s="185"/>
    </row>
    <row r="54" spans="1:10" ht="25.5" customHeight="1">
      <c r="A54" s="163"/>
      <c r="B54" s="166" t="s">
        <v>73</v>
      </c>
      <c r="C54" s="165" t="s">
        <v>74</v>
      </c>
      <c r="D54" s="167"/>
      <c r="E54" s="167"/>
      <c r="F54" s="183" t="s">
        <v>23</v>
      </c>
      <c r="G54" s="184"/>
      <c r="H54" s="184"/>
      <c r="I54" s="185">
        <f>' Pol'!G138</f>
        <v>0</v>
      </c>
      <c r="J54" s="185"/>
    </row>
    <row r="55" spans="1:10" ht="25.5" customHeight="1">
      <c r="A55" s="163"/>
      <c r="B55" s="177" t="s">
        <v>75</v>
      </c>
      <c r="C55" s="178" t="s">
        <v>26</v>
      </c>
      <c r="D55" s="179"/>
      <c r="E55" s="179"/>
      <c r="F55" s="186" t="s">
        <v>75</v>
      </c>
      <c r="G55" s="187"/>
      <c r="H55" s="187"/>
      <c r="I55" s="188">
        <f>' Pol'!G143</f>
        <v>0</v>
      </c>
      <c r="J55" s="188"/>
    </row>
    <row r="56" spans="1:10" ht="25.5" customHeight="1">
      <c r="A56" s="164"/>
      <c r="B56" s="170" t="s">
        <v>1</v>
      </c>
      <c r="C56" s="170"/>
      <c r="D56" s="171"/>
      <c r="E56" s="171"/>
      <c r="F56" s="189"/>
      <c r="G56" s="190"/>
      <c r="H56" s="190"/>
      <c r="I56" s="191">
        <f>SUM(I47:I55)</f>
        <v>0</v>
      </c>
      <c r="J56" s="191"/>
    </row>
    <row r="57" spans="1:10">
      <c r="F57" s="192"/>
      <c r="G57" s="130"/>
      <c r="H57" s="192"/>
      <c r="I57" s="130"/>
      <c r="J57" s="130"/>
    </row>
    <row r="58" spans="1:10">
      <c r="F58" s="192"/>
      <c r="G58" s="130"/>
      <c r="H58" s="192"/>
      <c r="I58" s="130"/>
      <c r="J58" s="130"/>
    </row>
    <row r="59" spans="1:10">
      <c r="F59" s="192"/>
      <c r="G59" s="130"/>
      <c r="H59" s="192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67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78</v>
      </c>
    </row>
    <row r="2" spans="1:60" ht="24.95" customHeight="1">
      <c r="A2" s="202" t="s">
        <v>77</v>
      </c>
      <c r="B2" s="196"/>
      <c r="C2" s="197" t="s">
        <v>46</v>
      </c>
      <c r="D2" s="198"/>
      <c r="E2" s="198"/>
      <c r="F2" s="198"/>
      <c r="G2" s="204"/>
      <c r="AE2" t="s">
        <v>79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80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81</v>
      </c>
    </row>
    <row r="5" spans="1:60" hidden="1">
      <c r="A5" s="206" t="s">
        <v>82</v>
      </c>
      <c r="B5" s="207"/>
      <c r="C5" s="208"/>
      <c r="D5" s="209"/>
      <c r="E5" s="209"/>
      <c r="F5" s="209"/>
      <c r="G5" s="210"/>
      <c r="AE5" t="s">
        <v>83</v>
      </c>
    </row>
    <row r="7" spans="1:60" ht="38.25">
      <c r="A7" s="215" t="s">
        <v>84</v>
      </c>
      <c r="B7" s="216" t="s">
        <v>85</v>
      </c>
      <c r="C7" s="216" t="s">
        <v>86</v>
      </c>
      <c r="D7" s="215" t="s">
        <v>87</v>
      </c>
      <c r="E7" s="215" t="s">
        <v>88</v>
      </c>
      <c r="F7" s="211" t="s">
        <v>89</v>
      </c>
      <c r="G7" s="234" t="s">
        <v>28</v>
      </c>
      <c r="H7" s="235" t="s">
        <v>29</v>
      </c>
      <c r="I7" s="235" t="s">
        <v>90</v>
      </c>
      <c r="J7" s="235" t="s">
        <v>30</v>
      </c>
      <c r="K7" s="235" t="s">
        <v>91</v>
      </c>
      <c r="L7" s="235" t="s">
        <v>92</v>
      </c>
      <c r="M7" s="235" t="s">
        <v>93</v>
      </c>
      <c r="N7" s="235" t="s">
        <v>94</v>
      </c>
      <c r="O7" s="235" t="s">
        <v>95</v>
      </c>
      <c r="P7" s="235" t="s">
        <v>96</v>
      </c>
      <c r="Q7" s="235" t="s">
        <v>97</v>
      </c>
      <c r="R7" s="235" t="s">
        <v>98</v>
      </c>
      <c r="S7" s="235" t="s">
        <v>99</v>
      </c>
      <c r="T7" s="235" t="s">
        <v>100</v>
      </c>
      <c r="U7" s="218" t="s">
        <v>101</v>
      </c>
    </row>
    <row r="8" spans="1:60">
      <c r="A8" s="236" t="s">
        <v>102</v>
      </c>
      <c r="B8" s="237" t="s">
        <v>59</v>
      </c>
      <c r="C8" s="238" t="s">
        <v>60</v>
      </c>
      <c r="D8" s="239"/>
      <c r="E8" s="240"/>
      <c r="F8" s="241"/>
      <c r="G8" s="241">
        <f>SUMIF(AE9:AE75,"&lt;&gt;NOR",G9:G75)</f>
        <v>0</v>
      </c>
      <c r="H8" s="241"/>
      <c r="I8" s="241">
        <f>SUM(I9:I75)</f>
        <v>0</v>
      </c>
      <c r="J8" s="241"/>
      <c r="K8" s="241">
        <f>SUM(K9:K75)</f>
        <v>0</v>
      </c>
      <c r="L8" s="241"/>
      <c r="M8" s="241">
        <f>SUM(M9:M75)</f>
        <v>0</v>
      </c>
      <c r="N8" s="217"/>
      <c r="O8" s="217">
        <f>SUM(O9:O75)</f>
        <v>16.243609999999997</v>
      </c>
      <c r="P8" s="217"/>
      <c r="Q8" s="217">
        <f>SUM(Q9:Q75)</f>
        <v>279.57600000000002</v>
      </c>
      <c r="R8" s="217"/>
      <c r="S8" s="217"/>
      <c r="T8" s="236"/>
      <c r="U8" s="217">
        <f>SUM(U9:U75)</f>
        <v>763.23999999999978</v>
      </c>
      <c r="AE8" t="s">
        <v>103</v>
      </c>
    </row>
    <row r="9" spans="1:60" ht="22.5" outlineLevel="1">
      <c r="A9" s="213">
        <v>1</v>
      </c>
      <c r="B9" s="219" t="s">
        <v>104</v>
      </c>
      <c r="C9" s="264" t="s">
        <v>105</v>
      </c>
      <c r="D9" s="221" t="s">
        <v>106</v>
      </c>
      <c r="E9" s="228">
        <v>73.650000000000006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1.4379999999999999</v>
      </c>
      <c r="U9" s="222">
        <f>ROUND(E9*T9,2)</f>
        <v>105.91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5" t="s">
        <v>108</v>
      </c>
      <c r="D10" s="224"/>
      <c r="E10" s="229">
        <v>73.650000000000006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>
        <v>2</v>
      </c>
      <c r="B11" s="219" t="s">
        <v>110</v>
      </c>
      <c r="C11" s="264" t="s">
        <v>111</v>
      </c>
      <c r="D11" s="221" t="s">
        <v>106</v>
      </c>
      <c r="E11" s="228">
        <v>401.76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0.29399999999999998</v>
      </c>
      <c r="U11" s="222">
        <f>ROUND(E11*T11,2)</f>
        <v>118.12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/>
      <c r="B12" s="219"/>
      <c r="C12" s="265" t="s">
        <v>113</v>
      </c>
      <c r="D12" s="224"/>
      <c r="E12" s="229">
        <v>401.76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109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>
        <v>3</v>
      </c>
      <c r="B13" s="219" t="s">
        <v>114</v>
      </c>
      <c r="C13" s="264" t="s">
        <v>115</v>
      </c>
      <c r="D13" s="221" t="s">
        <v>106</v>
      </c>
      <c r="E13" s="228">
        <v>401.76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8.1000000000000003E-2</v>
      </c>
      <c r="U13" s="222">
        <f>ROUND(E13*T13,2)</f>
        <v>32.54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/>
      <c r="B14" s="219"/>
      <c r="C14" s="265" t="s">
        <v>113</v>
      </c>
      <c r="D14" s="224"/>
      <c r="E14" s="229">
        <v>401.76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109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>
        <v>4</v>
      </c>
      <c r="B15" s="219" t="s">
        <v>116</v>
      </c>
      <c r="C15" s="264" t="s">
        <v>117</v>
      </c>
      <c r="D15" s="221" t="s">
        <v>106</v>
      </c>
      <c r="E15" s="228">
        <v>401.76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5.2999999999999999E-2</v>
      </c>
      <c r="U15" s="222">
        <f>ROUND(E15*T15,2)</f>
        <v>21.29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118</v>
      </c>
      <c r="D16" s="224"/>
      <c r="E16" s="229">
        <v>401.76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>
      <c r="A17" s="213">
        <v>5</v>
      </c>
      <c r="B17" s="219" t="s">
        <v>119</v>
      </c>
      <c r="C17" s="264" t="s">
        <v>120</v>
      </c>
      <c r="D17" s="221" t="s">
        <v>106</v>
      </c>
      <c r="E17" s="228">
        <v>401.76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5.1999999999999998E-3</v>
      </c>
      <c r="U17" s="222">
        <f>ROUND(E17*T17,2)</f>
        <v>2.09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/>
      <c r="B18" s="219"/>
      <c r="C18" s="265" t="s">
        <v>121</v>
      </c>
      <c r="D18" s="224"/>
      <c r="E18" s="229">
        <v>401.76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>
        <v>6</v>
      </c>
      <c r="B19" s="219" t="s">
        <v>122</v>
      </c>
      <c r="C19" s="264" t="s">
        <v>123</v>
      </c>
      <c r="D19" s="221" t="s">
        <v>106</v>
      </c>
      <c r="E19" s="228">
        <v>2410.56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112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/>
      <c r="B20" s="219"/>
      <c r="C20" s="265" t="s">
        <v>124</v>
      </c>
      <c r="D20" s="224"/>
      <c r="E20" s="229">
        <v>2410.56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109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>
        <v>7</v>
      </c>
      <c r="B21" s="219" t="s">
        <v>125</v>
      </c>
      <c r="C21" s="264" t="s">
        <v>126</v>
      </c>
      <c r="D21" s="221" t="s">
        <v>127</v>
      </c>
      <c r="E21" s="228">
        <v>670.93920000000003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6.0000000000000001E-3</v>
      </c>
      <c r="U21" s="222">
        <f>ROUND(E21*T21,2)</f>
        <v>4.03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128</v>
      </c>
      <c r="D22" s="224"/>
      <c r="E22" s="229">
        <v>670.93920000000003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109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8</v>
      </c>
      <c r="B23" s="219" t="s">
        <v>129</v>
      </c>
      <c r="C23" s="264" t="s">
        <v>130</v>
      </c>
      <c r="D23" s="221" t="s">
        <v>127</v>
      </c>
      <c r="E23" s="228">
        <v>670.93920000000003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/>
      <c r="B24" s="219"/>
      <c r="C24" s="265" t="s">
        <v>128</v>
      </c>
      <c r="D24" s="224"/>
      <c r="E24" s="229">
        <v>670.93920000000003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109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>
      <c r="A25" s="213">
        <v>9</v>
      </c>
      <c r="B25" s="219" t="s">
        <v>131</v>
      </c>
      <c r="C25" s="264" t="s">
        <v>132</v>
      </c>
      <c r="D25" s="221" t="s">
        <v>133</v>
      </c>
      <c r="E25" s="228">
        <v>847.2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</v>
      </c>
      <c r="O25" s="222">
        <f>ROUND(E25*N25,5)</f>
        <v>0</v>
      </c>
      <c r="P25" s="222">
        <v>0.33</v>
      </c>
      <c r="Q25" s="222">
        <f>ROUND(E25*P25,5)</f>
        <v>279.57600000000002</v>
      </c>
      <c r="R25" s="222"/>
      <c r="S25" s="222"/>
      <c r="T25" s="223">
        <v>4.0500000000000001E-2</v>
      </c>
      <c r="U25" s="222">
        <f>ROUND(E25*T25,2)</f>
        <v>34.31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/>
      <c r="B26" s="219"/>
      <c r="C26" s="265" t="s">
        <v>134</v>
      </c>
      <c r="D26" s="224"/>
      <c r="E26" s="229">
        <v>847.2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109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>
        <v>10</v>
      </c>
      <c r="B27" s="219" t="s">
        <v>135</v>
      </c>
      <c r="C27" s="264" t="s">
        <v>136</v>
      </c>
      <c r="D27" s="221" t="s">
        <v>127</v>
      </c>
      <c r="E27" s="228">
        <v>279.57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9.9000000000000005E-2</v>
      </c>
      <c r="U27" s="222">
        <f>ROUND(E27*T27,2)</f>
        <v>27.68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/>
      <c r="B28" s="219"/>
      <c r="C28" s="265" t="s">
        <v>137</v>
      </c>
      <c r="D28" s="224"/>
      <c r="E28" s="229">
        <v>140.68889999999999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109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>
      <c r="A29" s="213">
        <v>11</v>
      </c>
      <c r="B29" s="219" t="s">
        <v>138</v>
      </c>
      <c r="C29" s="264" t="s">
        <v>139</v>
      </c>
      <c r="D29" s="221" t="s">
        <v>127</v>
      </c>
      <c r="E29" s="228">
        <v>279.57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3.0000000000000001E-3</v>
      </c>
      <c r="U29" s="222">
        <f>ROUND(E29*T29,2)</f>
        <v>0.84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112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5" t="s">
        <v>137</v>
      </c>
      <c r="D30" s="224"/>
      <c r="E30" s="229">
        <v>140.68889999999999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109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>
        <v>12</v>
      </c>
      <c r="B31" s="219" t="s">
        <v>125</v>
      </c>
      <c r="C31" s="264" t="s">
        <v>140</v>
      </c>
      <c r="D31" s="221" t="s">
        <v>127</v>
      </c>
      <c r="E31" s="228">
        <v>279.57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6.0000000000000001E-3</v>
      </c>
      <c r="U31" s="222">
        <f>ROUND(E31*T31,2)</f>
        <v>1.68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19"/>
      <c r="C32" s="265" t="s">
        <v>137</v>
      </c>
      <c r="D32" s="224"/>
      <c r="E32" s="229">
        <v>140.68889999999999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109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>
      <c r="A33" s="213">
        <v>13</v>
      </c>
      <c r="B33" s="219" t="s">
        <v>135</v>
      </c>
      <c r="C33" s="264" t="s">
        <v>141</v>
      </c>
      <c r="D33" s="221" t="s">
        <v>127</v>
      </c>
      <c r="E33" s="228">
        <v>279.57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9.9000000000000005E-2</v>
      </c>
      <c r="U33" s="222">
        <f>ROUND(E33*T33,2)</f>
        <v>27.68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/>
      <c r="B34" s="219"/>
      <c r="C34" s="265" t="s">
        <v>137</v>
      </c>
      <c r="D34" s="224"/>
      <c r="E34" s="229">
        <v>140.68889999999999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109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>
        <v>14</v>
      </c>
      <c r="B35" s="219" t="s">
        <v>138</v>
      </c>
      <c r="C35" s="264" t="s">
        <v>142</v>
      </c>
      <c r="D35" s="221" t="s">
        <v>127</v>
      </c>
      <c r="E35" s="228">
        <v>279.57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3.0000000000000001E-3</v>
      </c>
      <c r="U35" s="222">
        <f>ROUND(E35*T35,2)</f>
        <v>0.84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137</v>
      </c>
      <c r="D36" s="224"/>
      <c r="E36" s="229">
        <v>140.68889999999999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109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>
      <c r="A37" s="213">
        <v>15</v>
      </c>
      <c r="B37" s="219" t="s">
        <v>143</v>
      </c>
      <c r="C37" s="264" t="s">
        <v>144</v>
      </c>
      <c r="D37" s="221" t="s">
        <v>106</v>
      </c>
      <c r="E37" s="228">
        <v>32.04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0.39</v>
      </c>
      <c r="U37" s="222">
        <f>ROUND(E37*T37,2)</f>
        <v>12.5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19"/>
      <c r="C38" s="265" t="s">
        <v>145</v>
      </c>
      <c r="D38" s="224"/>
      <c r="E38" s="229">
        <v>32.04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109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>
        <v>16</v>
      </c>
      <c r="B39" s="219" t="s">
        <v>146</v>
      </c>
      <c r="C39" s="264" t="s">
        <v>147</v>
      </c>
      <c r="D39" s="221" t="s">
        <v>106</v>
      </c>
      <c r="E39" s="228">
        <v>27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2.9649999999999999</v>
      </c>
      <c r="U39" s="222">
        <f>ROUND(E39*T39,2)</f>
        <v>80.06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/>
      <c r="B40" s="219"/>
      <c r="C40" s="265" t="s">
        <v>148</v>
      </c>
      <c r="D40" s="224"/>
      <c r="E40" s="229">
        <v>27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109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>
        <v>17</v>
      </c>
      <c r="B41" s="219" t="s">
        <v>149</v>
      </c>
      <c r="C41" s="264" t="s">
        <v>150</v>
      </c>
      <c r="D41" s="221" t="s">
        <v>106</v>
      </c>
      <c r="E41" s="228">
        <v>59.04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1.548</v>
      </c>
      <c r="U41" s="222">
        <f>ROUND(E41*T41,2)</f>
        <v>91.39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/>
      <c r="B42" s="219"/>
      <c r="C42" s="265" t="s">
        <v>148</v>
      </c>
      <c r="D42" s="224"/>
      <c r="E42" s="229">
        <v>27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109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/>
      <c r="B43" s="219"/>
      <c r="C43" s="265" t="s">
        <v>145</v>
      </c>
      <c r="D43" s="224"/>
      <c r="E43" s="229">
        <v>32.04</v>
      </c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109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>
        <v>18</v>
      </c>
      <c r="B44" s="219" t="s">
        <v>151</v>
      </c>
      <c r="C44" s="264" t="s">
        <v>152</v>
      </c>
      <c r="D44" s="221" t="s">
        <v>106</v>
      </c>
      <c r="E44" s="228">
        <v>59.04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0.34499999999999997</v>
      </c>
      <c r="U44" s="222">
        <f>ROUND(E44*T44,2)</f>
        <v>20.37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/>
      <c r="B45" s="219"/>
      <c r="C45" s="265" t="s">
        <v>148</v>
      </c>
      <c r="D45" s="224"/>
      <c r="E45" s="229">
        <v>27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109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/>
      <c r="B46" s="219"/>
      <c r="C46" s="265" t="s">
        <v>145</v>
      </c>
      <c r="D46" s="224"/>
      <c r="E46" s="229">
        <v>32.04</v>
      </c>
      <c r="F46" s="232"/>
      <c r="G46" s="232"/>
      <c r="H46" s="232"/>
      <c r="I46" s="232"/>
      <c r="J46" s="232"/>
      <c r="K46" s="232"/>
      <c r="L46" s="232"/>
      <c r="M46" s="232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109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>
        <v>19</v>
      </c>
      <c r="B47" s="219" t="s">
        <v>153</v>
      </c>
      <c r="C47" s="264" t="s">
        <v>154</v>
      </c>
      <c r="D47" s="221" t="s">
        <v>133</v>
      </c>
      <c r="E47" s="228">
        <v>205.5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9.8999999999999999E-4</v>
      </c>
      <c r="O47" s="222">
        <f>ROUND(E47*N47,5)</f>
        <v>0.20344999999999999</v>
      </c>
      <c r="P47" s="222">
        <v>0</v>
      </c>
      <c r="Q47" s="222">
        <f>ROUND(E47*P47,5)</f>
        <v>0</v>
      </c>
      <c r="R47" s="222"/>
      <c r="S47" s="222"/>
      <c r="T47" s="223">
        <v>0.23599999999999999</v>
      </c>
      <c r="U47" s="222">
        <f>ROUND(E47*T47,2)</f>
        <v>48.5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112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19"/>
      <c r="C48" s="265" t="s">
        <v>155</v>
      </c>
      <c r="D48" s="224"/>
      <c r="E48" s="229">
        <v>133.5</v>
      </c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109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/>
      <c r="B49" s="219"/>
      <c r="C49" s="265" t="s">
        <v>156</v>
      </c>
      <c r="D49" s="224"/>
      <c r="E49" s="229">
        <v>72</v>
      </c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109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>
        <v>20</v>
      </c>
      <c r="B50" s="219" t="s">
        <v>157</v>
      </c>
      <c r="C50" s="264" t="s">
        <v>158</v>
      </c>
      <c r="D50" s="221" t="s">
        <v>133</v>
      </c>
      <c r="E50" s="228">
        <v>84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7.0000000000000007E-2</v>
      </c>
      <c r="U50" s="222">
        <f>ROUND(E50*T50,2)</f>
        <v>5.88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/>
      <c r="B51" s="219"/>
      <c r="C51" s="265" t="s">
        <v>159</v>
      </c>
      <c r="D51" s="224"/>
      <c r="E51" s="229">
        <v>33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109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/>
      <c r="B52" s="219"/>
      <c r="C52" s="265" t="s">
        <v>160</v>
      </c>
      <c r="D52" s="224"/>
      <c r="E52" s="229">
        <v>24</v>
      </c>
      <c r="F52" s="232"/>
      <c r="G52" s="232"/>
      <c r="H52" s="232"/>
      <c r="I52" s="232"/>
      <c r="J52" s="232"/>
      <c r="K52" s="232"/>
      <c r="L52" s="232"/>
      <c r="M52" s="232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109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/>
      <c r="B53" s="219"/>
      <c r="C53" s="265" t="s">
        <v>161</v>
      </c>
      <c r="D53" s="224"/>
      <c r="E53" s="229">
        <v>27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109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>
        <v>21</v>
      </c>
      <c r="B54" s="219" t="s">
        <v>162</v>
      </c>
      <c r="C54" s="264" t="s">
        <v>163</v>
      </c>
      <c r="D54" s="221" t="s">
        <v>106</v>
      </c>
      <c r="E54" s="228">
        <v>16.06296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0.65200000000000002</v>
      </c>
      <c r="U54" s="222">
        <f>ROUND(E54*T54,2)</f>
        <v>10.47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/>
      <c r="B55" s="219"/>
      <c r="C55" s="265" t="s">
        <v>164</v>
      </c>
      <c r="D55" s="224"/>
      <c r="E55" s="229">
        <v>13.35</v>
      </c>
      <c r="F55" s="232"/>
      <c r="G55" s="232"/>
      <c r="H55" s="232"/>
      <c r="I55" s="232"/>
      <c r="J55" s="232"/>
      <c r="K55" s="232"/>
      <c r="L55" s="232"/>
      <c r="M55" s="232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109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/>
      <c r="B56" s="219"/>
      <c r="C56" s="265" t="s">
        <v>165</v>
      </c>
      <c r="D56" s="224"/>
      <c r="E56" s="229">
        <v>2.7129599999999998</v>
      </c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109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>
      <c r="A57" s="213">
        <v>22</v>
      </c>
      <c r="B57" s="219" t="s">
        <v>166</v>
      </c>
      <c r="C57" s="264" t="s">
        <v>167</v>
      </c>
      <c r="D57" s="221" t="s">
        <v>106</v>
      </c>
      <c r="E57" s="228">
        <v>16.06296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1.0999999999999999E-2</v>
      </c>
      <c r="U57" s="222">
        <f>ROUND(E57*T57,2)</f>
        <v>0.18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112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3"/>
      <c r="B58" s="219"/>
      <c r="C58" s="265" t="s">
        <v>164</v>
      </c>
      <c r="D58" s="224"/>
      <c r="E58" s="229">
        <v>13.35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109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19"/>
      <c r="C59" s="265" t="s">
        <v>165</v>
      </c>
      <c r="D59" s="224"/>
      <c r="E59" s="229">
        <v>2.7129599999999998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109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>
      <c r="A60" s="213">
        <v>23</v>
      </c>
      <c r="B60" s="219" t="s">
        <v>168</v>
      </c>
      <c r="C60" s="264" t="s">
        <v>169</v>
      </c>
      <c r="D60" s="221" t="s">
        <v>106</v>
      </c>
      <c r="E60" s="228">
        <v>96.377759999999995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/>
      <c r="B61" s="219"/>
      <c r="C61" s="265" t="s">
        <v>170</v>
      </c>
      <c r="D61" s="224"/>
      <c r="E61" s="229">
        <v>80.099999999999994</v>
      </c>
      <c r="F61" s="232"/>
      <c r="G61" s="232"/>
      <c r="H61" s="232"/>
      <c r="I61" s="232"/>
      <c r="J61" s="232"/>
      <c r="K61" s="232"/>
      <c r="L61" s="232"/>
      <c r="M61" s="232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109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19"/>
      <c r="C62" s="265" t="s">
        <v>171</v>
      </c>
      <c r="D62" s="224"/>
      <c r="E62" s="229">
        <v>16.277760000000001</v>
      </c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109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>
        <v>24</v>
      </c>
      <c r="B63" s="219" t="s">
        <v>125</v>
      </c>
      <c r="C63" s="264" t="s">
        <v>126</v>
      </c>
      <c r="D63" s="221" t="s">
        <v>127</v>
      </c>
      <c r="E63" s="228">
        <v>26.825143199999999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6.0000000000000001E-3</v>
      </c>
      <c r="U63" s="222">
        <f>ROUND(E63*T63,2)</f>
        <v>0.16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112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/>
      <c r="B64" s="219"/>
      <c r="C64" s="265" t="s">
        <v>172</v>
      </c>
      <c r="D64" s="224"/>
      <c r="E64" s="229">
        <v>22.294499999999999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109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/>
      <c r="B65" s="219"/>
      <c r="C65" s="265" t="s">
        <v>173</v>
      </c>
      <c r="D65" s="224"/>
      <c r="E65" s="229">
        <v>4.5306432000000001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109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>
        <v>25</v>
      </c>
      <c r="B66" s="219" t="s">
        <v>129</v>
      </c>
      <c r="C66" s="264" t="s">
        <v>130</v>
      </c>
      <c r="D66" s="221" t="s">
        <v>127</v>
      </c>
      <c r="E66" s="228">
        <v>26.825143199999999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112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/>
      <c r="B67" s="219"/>
      <c r="C67" s="265" t="s">
        <v>172</v>
      </c>
      <c r="D67" s="224"/>
      <c r="E67" s="229">
        <v>22.294499999999999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109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3"/>
      <c r="B68" s="219"/>
      <c r="C68" s="265" t="s">
        <v>173</v>
      </c>
      <c r="D68" s="224"/>
      <c r="E68" s="229">
        <v>4.5306432000000001</v>
      </c>
      <c r="F68" s="232"/>
      <c r="G68" s="232"/>
      <c r="H68" s="232"/>
      <c r="I68" s="232"/>
      <c r="J68" s="232"/>
      <c r="K68" s="232"/>
      <c r="L68" s="232"/>
      <c r="M68" s="232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109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>
        <v>26</v>
      </c>
      <c r="B69" s="219" t="s">
        <v>174</v>
      </c>
      <c r="C69" s="264" t="s">
        <v>175</v>
      </c>
      <c r="D69" s="221" t="s">
        <v>106</v>
      </c>
      <c r="E69" s="228">
        <v>51.4392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0.20200000000000001</v>
      </c>
      <c r="U69" s="222">
        <f>ROUND(E69*T69,2)</f>
        <v>10.39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112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3"/>
      <c r="B70" s="219"/>
      <c r="C70" s="265" t="s">
        <v>176</v>
      </c>
      <c r="D70" s="224"/>
      <c r="E70" s="229">
        <v>24.7392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109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3"/>
      <c r="B71" s="219"/>
      <c r="C71" s="265" t="s">
        <v>177</v>
      </c>
      <c r="D71" s="224"/>
      <c r="E71" s="229">
        <v>26.7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109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>
      <c r="A72" s="213">
        <v>27</v>
      </c>
      <c r="B72" s="219" t="s">
        <v>178</v>
      </c>
      <c r="C72" s="264" t="s">
        <v>179</v>
      </c>
      <c r="D72" s="221" t="s">
        <v>106</v>
      </c>
      <c r="E72" s="228">
        <v>9.48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1.67</v>
      </c>
      <c r="O72" s="222">
        <f>ROUND(E72*N72,5)</f>
        <v>15.8316</v>
      </c>
      <c r="P72" s="222">
        <v>0</v>
      </c>
      <c r="Q72" s="222">
        <f>ROUND(E72*P72,5)</f>
        <v>0</v>
      </c>
      <c r="R72" s="222"/>
      <c r="S72" s="222"/>
      <c r="T72" s="223">
        <v>1.5980000000000001</v>
      </c>
      <c r="U72" s="222">
        <f>ROUND(E72*T72,2)</f>
        <v>15.15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107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/>
      <c r="B73" s="219"/>
      <c r="C73" s="265" t="s">
        <v>180</v>
      </c>
      <c r="D73" s="224"/>
      <c r="E73" s="229">
        <v>9.48</v>
      </c>
      <c r="F73" s="232"/>
      <c r="G73" s="232"/>
      <c r="H73" s="232"/>
      <c r="I73" s="232"/>
      <c r="J73" s="232"/>
      <c r="K73" s="232"/>
      <c r="L73" s="232"/>
      <c r="M73" s="232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109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>
        <v>28</v>
      </c>
      <c r="B74" s="219" t="s">
        <v>181</v>
      </c>
      <c r="C74" s="264" t="s">
        <v>182</v>
      </c>
      <c r="D74" s="221" t="s">
        <v>183</v>
      </c>
      <c r="E74" s="228">
        <v>24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8.6899999999999998E-3</v>
      </c>
      <c r="O74" s="222">
        <f>ROUND(E74*N74,5)</f>
        <v>0.20856</v>
      </c>
      <c r="P74" s="222">
        <v>0</v>
      </c>
      <c r="Q74" s="222">
        <f>ROUND(E74*P74,5)</f>
        <v>0</v>
      </c>
      <c r="R74" s="222"/>
      <c r="S74" s="222"/>
      <c r="T74" s="223">
        <v>3.7989999999999999</v>
      </c>
      <c r="U74" s="222">
        <f>ROUND(E74*T74,2)</f>
        <v>91.18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/>
      <c r="B75" s="219"/>
      <c r="C75" s="265" t="s">
        <v>184</v>
      </c>
      <c r="D75" s="224"/>
      <c r="E75" s="229">
        <v>24</v>
      </c>
      <c r="F75" s="232"/>
      <c r="G75" s="232"/>
      <c r="H75" s="232"/>
      <c r="I75" s="232"/>
      <c r="J75" s="232"/>
      <c r="K75" s="232"/>
      <c r="L75" s="232"/>
      <c r="M75" s="232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109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>
      <c r="A76" s="214" t="s">
        <v>102</v>
      </c>
      <c r="B76" s="220" t="s">
        <v>61</v>
      </c>
      <c r="C76" s="266" t="s">
        <v>62</v>
      </c>
      <c r="D76" s="225"/>
      <c r="E76" s="230"/>
      <c r="F76" s="233"/>
      <c r="G76" s="233">
        <f>SUMIF(AE77:AE77,"&lt;&gt;NOR",G77:G77)</f>
        <v>0</v>
      </c>
      <c r="H76" s="233"/>
      <c r="I76" s="233">
        <f>SUM(I77:I77)</f>
        <v>0</v>
      </c>
      <c r="J76" s="233"/>
      <c r="K76" s="233">
        <f>SUM(K77:K77)</f>
        <v>0</v>
      </c>
      <c r="L76" s="233"/>
      <c r="M76" s="233">
        <f>SUM(M77:M77)</f>
        <v>0</v>
      </c>
      <c r="N76" s="226"/>
      <c r="O76" s="226">
        <f>SUM(O77:O77)</f>
        <v>80.813550000000006</v>
      </c>
      <c r="P76" s="226"/>
      <c r="Q76" s="226">
        <f>SUM(Q77:Q77)</f>
        <v>0</v>
      </c>
      <c r="R76" s="226"/>
      <c r="S76" s="226"/>
      <c r="T76" s="227"/>
      <c r="U76" s="226">
        <f>SUM(U77:U77)</f>
        <v>145.25</v>
      </c>
      <c r="AE76" t="s">
        <v>103</v>
      </c>
    </row>
    <row r="77" spans="1:60" ht="22.5" outlineLevel="1">
      <c r="A77" s="213">
        <v>29</v>
      </c>
      <c r="B77" s="219" t="s">
        <v>185</v>
      </c>
      <c r="C77" s="264" t="s">
        <v>186</v>
      </c>
      <c r="D77" s="221" t="s">
        <v>183</v>
      </c>
      <c r="E77" s="228">
        <v>185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0.43683</v>
      </c>
      <c r="O77" s="222">
        <f>ROUND(E77*N77,5)</f>
        <v>80.813550000000006</v>
      </c>
      <c r="P77" s="222">
        <v>0</v>
      </c>
      <c r="Q77" s="222">
        <f>ROUND(E77*P77,5)</f>
        <v>0</v>
      </c>
      <c r="R77" s="222"/>
      <c r="S77" s="222"/>
      <c r="T77" s="223">
        <v>0.78512999999999999</v>
      </c>
      <c r="U77" s="222">
        <f>ROUND(E77*T77,2)</f>
        <v>145.25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107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>
      <c r="A78" s="214" t="s">
        <v>102</v>
      </c>
      <c r="B78" s="220" t="s">
        <v>63</v>
      </c>
      <c r="C78" s="266" t="s">
        <v>64</v>
      </c>
      <c r="D78" s="225"/>
      <c r="E78" s="230"/>
      <c r="F78" s="233"/>
      <c r="G78" s="233">
        <f>SUMIF(AE79:AE82,"&lt;&gt;NOR",G79:G82)</f>
        <v>0</v>
      </c>
      <c r="H78" s="233"/>
      <c r="I78" s="233">
        <f>SUM(I79:I82)</f>
        <v>0</v>
      </c>
      <c r="J78" s="233"/>
      <c r="K78" s="233">
        <f>SUM(K79:K82)</f>
        <v>0</v>
      </c>
      <c r="L78" s="233"/>
      <c r="M78" s="233">
        <f>SUM(M79:M82)</f>
        <v>0</v>
      </c>
      <c r="N78" s="226"/>
      <c r="O78" s="226">
        <f>SUM(O79:O82)</f>
        <v>9.0483599999999988</v>
      </c>
      <c r="P78" s="226"/>
      <c r="Q78" s="226">
        <f>SUM(Q79:Q82)</f>
        <v>0</v>
      </c>
      <c r="R78" s="226"/>
      <c r="S78" s="226"/>
      <c r="T78" s="227"/>
      <c r="U78" s="226">
        <f>SUM(U79:U82)</f>
        <v>6.85</v>
      </c>
      <c r="AE78" t="s">
        <v>103</v>
      </c>
    </row>
    <row r="79" spans="1:60" outlineLevel="1">
      <c r="A79" s="213">
        <v>30</v>
      </c>
      <c r="B79" s="219" t="s">
        <v>187</v>
      </c>
      <c r="C79" s="264" t="s">
        <v>188</v>
      </c>
      <c r="D79" s="221" t="s">
        <v>106</v>
      </c>
      <c r="E79" s="228">
        <v>2.67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1.8907700000000001</v>
      </c>
      <c r="O79" s="222">
        <f>ROUND(E79*N79,5)</f>
        <v>5.0483599999999997</v>
      </c>
      <c r="P79" s="222">
        <v>0</v>
      </c>
      <c r="Q79" s="222">
        <f>ROUND(E79*P79,5)</f>
        <v>0</v>
      </c>
      <c r="R79" s="222"/>
      <c r="S79" s="222"/>
      <c r="T79" s="223">
        <v>1.6950000000000001</v>
      </c>
      <c r="U79" s="222">
        <f>ROUND(E79*T79,2)</f>
        <v>4.53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112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13"/>
      <c r="B80" s="219"/>
      <c r="C80" s="265" t="s">
        <v>189</v>
      </c>
      <c r="D80" s="224"/>
      <c r="E80" s="229">
        <v>2.67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109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>
        <v>31</v>
      </c>
      <c r="B81" s="219" t="s">
        <v>190</v>
      </c>
      <c r="C81" s="264" t="s">
        <v>191</v>
      </c>
      <c r="D81" s="221" t="s">
        <v>106</v>
      </c>
      <c r="E81" s="228">
        <v>1.6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2.5</v>
      </c>
      <c r="O81" s="222">
        <f>ROUND(E81*N81,5)</f>
        <v>4</v>
      </c>
      <c r="P81" s="222">
        <v>0</v>
      </c>
      <c r="Q81" s="222">
        <f>ROUND(E81*P81,5)</f>
        <v>0</v>
      </c>
      <c r="R81" s="222"/>
      <c r="S81" s="222"/>
      <c r="T81" s="223">
        <v>1.4490000000000001</v>
      </c>
      <c r="U81" s="222">
        <f>ROUND(E81*T81,2)</f>
        <v>2.3199999999999998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112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3"/>
      <c r="B82" s="219"/>
      <c r="C82" s="265" t="s">
        <v>192</v>
      </c>
      <c r="D82" s="224"/>
      <c r="E82" s="229">
        <v>1.6</v>
      </c>
      <c r="F82" s="232"/>
      <c r="G82" s="232"/>
      <c r="H82" s="232"/>
      <c r="I82" s="232"/>
      <c r="J82" s="232"/>
      <c r="K82" s="232"/>
      <c r="L82" s="232"/>
      <c r="M82" s="232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109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>
      <c r="A83" s="214" t="s">
        <v>102</v>
      </c>
      <c r="B83" s="220" t="s">
        <v>65</v>
      </c>
      <c r="C83" s="266" t="s">
        <v>66</v>
      </c>
      <c r="D83" s="225"/>
      <c r="E83" s="230"/>
      <c r="F83" s="233"/>
      <c r="G83" s="233">
        <f>SUMIF(AE84:AE109,"&lt;&gt;NOR",G84:G109)</f>
        <v>0</v>
      </c>
      <c r="H83" s="233"/>
      <c r="I83" s="233">
        <f>SUM(I84:I109)</f>
        <v>0</v>
      </c>
      <c r="J83" s="233"/>
      <c r="K83" s="233">
        <f>SUM(K84:K109)</f>
        <v>0</v>
      </c>
      <c r="L83" s="233"/>
      <c r="M83" s="233">
        <f>SUM(M84:M109)</f>
        <v>0</v>
      </c>
      <c r="N83" s="226"/>
      <c r="O83" s="226">
        <f>SUM(O84:O109)</f>
        <v>1087.7383400000001</v>
      </c>
      <c r="P83" s="226"/>
      <c r="Q83" s="226">
        <f>SUM(Q84:Q109)</f>
        <v>6.3360000000000003</v>
      </c>
      <c r="R83" s="226"/>
      <c r="S83" s="226"/>
      <c r="T83" s="227"/>
      <c r="U83" s="226">
        <f>SUM(U84:U109)</f>
        <v>334.67</v>
      </c>
      <c r="AE83" t="s">
        <v>103</v>
      </c>
    </row>
    <row r="84" spans="1:60" ht="22.5" outlineLevel="1">
      <c r="A84" s="213">
        <v>32</v>
      </c>
      <c r="B84" s="219" t="s">
        <v>193</v>
      </c>
      <c r="C84" s="264" t="s">
        <v>194</v>
      </c>
      <c r="D84" s="221" t="s">
        <v>133</v>
      </c>
      <c r="E84" s="228">
        <v>847.2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2.5999999999999999E-2</v>
      </c>
      <c r="U84" s="222">
        <f>ROUND(E84*T84,2)</f>
        <v>22.03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112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/>
      <c r="B85" s="219"/>
      <c r="C85" s="265" t="s">
        <v>134</v>
      </c>
      <c r="D85" s="224"/>
      <c r="E85" s="229">
        <v>847.2</v>
      </c>
      <c r="F85" s="232"/>
      <c r="G85" s="232"/>
      <c r="H85" s="232"/>
      <c r="I85" s="232"/>
      <c r="J85" s="232"/>
      <c r="K85" s="232"/>
      <c r="L85" s="232"/>
      <c r="M85" s="232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109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>
      <c r="A86" s="213">
        <v>33</v>
      </c>
      <c r="B86" s="219" t="s">
        <v>195</v>
      </c>
      <c r="C86" s="264" t="s">
        <v>196</v>
      </c>
      <c r="D86" s="221" t="s">
        <v>133</v>
      </c>
      <c r="E86" s="228">
        <v>492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0.2205</v>
      </c>
      <c r="O86" s="222">
        <f>ROUND(E86*N86,5)</f>
        <v>108.486</v>
      </c>
      <c r="P86" s="222">
        <v>0</v>
      </c>
      <c r="Q86" s="222">
        <f>ROUND(E86*P86,5)</f>
        <v>0</v>
      </c>
      <c r="R86" s="222"/>
      <c r="S86" s="222"/>
      <c r="T86" s="223">
        <v>2.3E-2</v>
      </c>
      <c r="U86" s="222">
        <f>ROUND(E86*T86,2)</f>
        <v>11.32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112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13"/>
      <c r="B87" s="219"/>
      <c r="C87" s="265" t="s">
        <v>197</v>
      </c>
      <c r="D87" s="224"/>
      <c r="E87" s="229">
        <v>492</v>
      </c>
      <c r="F87" s="232"/>
      <c r="G87" s="232"/>
      <c r="H87" s="232"/>
      <c r="I87" s="232"/>
      <c r="J87" s="232"/>
      <c r="K87" s="232"/>
      <c r="L87" s="232"/>
      <c r="M87" s="232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109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>
      <c r="A88" s="213">
        <v>34</v>
      </c>
      <c r="B88" s="219" t="s">
        <v>198</v>
      </c>
      <c r="C88" s="264" t="s">
        <v>199</v>
      </c>
      <c r="D88" s="221" t="s">
        <v>133</v>
      </c>
      <c r="E88" s="228">
        <v>1339.2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0.1012</v>
      </c>
      <c r="O88" s="222">
        <f>ROUND(E88*N88,5)</f>
        <v>135.52704</v>
      </c>
      <c r="P88" s="222">
        <v>0</v>
      </c>
      <c r="Q88" s="222">
        <f>ROUND(E88*P88,5)</f>
        <v>0</v>
      </c>
      <c r="R88" s="222"/>
      <c r="S88" s="222"/>
      <c r="T88" s="223">
        <v>2.4E-2</v>
      </c>
      <c r="U88" s="222">
        <f>ROUND(E88*T88,2)</f>
        <v>32.14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112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/>
      <c r="B89" s="219"/>
      <c r="C89" s="265" t="s">
        <v>200</v>
      </c>
      <c r="D89" s="224"/>
      <c r="E89" s="229">
        <v>1339.2</v>
      </c>
      <c r="F89" s="232"/>
      <c r="G89" s="232"/>
      <c r="H89" s="232"/>
      <c r="I89" s="232"/>
      <c r="J89" s="232"/>
      <c r="K89" s="232"/>
      <c r="L89" s="232"/>
      <c r="M89" s="232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109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>
      <c r="A90" s="213">
        <v>35</v>
      </c>
      <c r="B90" s="219" t="s">
        <v>201</v>
      </c>
      <c r="C90" s="264" t="s">
        <v>202</v>
      </c>
      <c r="D90" s="221" t="s">
        <v>133</v>
      </c>
      <c r="E90" s="228">
        <v>1100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2">
        <v>0.36834</v>
      </c>
      <c r="O90" s="222">
        <f>ROUND(E90*N90,5)</f>
        <v>405.17399999999998</v>
      </c>
      <c r="P90" s="222">
        <v>0</v>
      </c>
      <c r="Q90" s="222">
        <f>ROUND(E90*P90,5)</f>
        <v>0</v>
      </c>
      <c r="R90" s="222"/>
      <c r="S90" s="222"/>
      <c r="T90" s="223">
        <v>5.5E-2</v>
      </c>
      <c r="U90" s="222">
        <f>ROUND(E90*T90,2)</f>
        <v>60.5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112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3"/>
      <c r="B91" s="219"/>
      <c r="C91" s="265" t="s">
        <v>203</v>
      </c>
      <c r="D91" s="224"/>
      <c r="E91" s="229">
        <v>1100</v>
      </c>
      <c r="F91" s="232"/>
      <c r="G91" s="232"/>
      <c r="H91" s="232"/>
      <c r="I91" s="232"/>
      <c r="J91" s="232"/>
      <c r="K91" s="232"/>
      <c r="L91" s="232"/>
      <c r="M91" s="232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109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13">
        <v>36</v>
      </c>
      <c r="B92" s="219" t="s">
        <v>204</v>
      </c>
      <c r="C92" s="264" t="s">
        <v>205</v>
      </c>
      <c r="D92" s="221" t="s">
        <v>133</v>
      </c>
      <c r="E92" s="228">
        <v>1079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0.26375999999999999</v>
      </c>
      <c r="O92" s="222">
        <f>ROUND(E92*N92,5)</f>
        <v>284.59703999999999</v>
      </c>
      <c r="P92" s="222">
        <v>0</v>
      </c>
      <c r="Q92" s="222">
        <f>ROUND(E92*P92,5)</f>
        <v>0</v>
      </c>
      <c r="R92" s="222"/>
      <c r="S92" s="222"/>
      <c r="T92" s="223">
        <v>8.4000000000000005E-2</v>
      </c>
      <c r="U92" s="222">
        <f>ROUND(E92*T92,2)</f>
        <v>90.64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112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3"/>
      <c r="B93" s="219"/>
      <c r="C93" s="265" t="s">
        <v>206</v>
      </c>
      <c r="D93" s="224"/>
      <c r="E93" s="229">
        <v>1079</v>
      </c>
      <c r="F93" s="232"/>
      <c r="G93" s="232"/>
      <c r="H93" s="232"/>
      <c r="I93" s="232"/>
      <c r="J93" s="232"/>
      <c r="K93" s="232"/>
      <c r="L93" s="232"/>
      <c r="M93" s="232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109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3">
        <v>37</v>
      </c>
      <c r="B94" s="219" t="s">
        <v>207</v>
      </c>
      <c r="C94" s="264" t="s">
        <v>208</v>
      </c>
      <c r="D94" s="221" t="s">
        <v>133</v>
      </c>
      <c r="E94" s="228">
        <v>1079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2">
        <v>6.0999999999999997E-4</v>
      </c>
      <c r="O94" s="222">
        <f>ROUND(E94*N94,5)</f>
        <v>0.65819000000000005</v>
      </c>
      <c r="P94" s="222">
        <v>0</v>
      </c>
      <c r="Q94" s="222">
        <f>ROUND(E94*P94,5)</f>
        <v>0</v>
      </c>
      <c r="R94" s="222"/>
      <c r="S94" s="222"/>
      <c r="T94" s="223">
        <v>2E-3</v>
      </c>
      <c r="U94" s="222">
        <f>ROUND(E94*T94,2)</f>
        <v>2.16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112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3"/>
      <c r="B95" s="219"/>
      <c r="C95" s="265" t="s">
        <v>209</v>
      </c>
      <c r="D95" s="224"/>
      <c r="E95" s="229">
        <v>624</v>
      </c>
      <c r="F95" s="232"/>
      <c r="G95" s="232"/>
      <c r="H95" s="232"/>
      <c r="I95" s="232"/>
      <c r="J95" s="232"/>
      <c r="K95" s="232"/>
      <c r="L95" s="232"/>
      <c r="M95" s="232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109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>
      <c r="A96" s="213">
        <v>38</v>
      </c>
      <c r="B96" s="219" t="s">
        <v>210</v>
      </c>
      <c r="C96" s="264" t="s">
        <v>211</v>
      </c>
      <c r="D96" s="221" t="s">
        <v>133</v>
      </c>
      <c r="E96" s="228">
        <v>1079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0.12966</v>
      </c>
      <c r="O96" s="222">
        <f>ROUND(E96*N96,5)</f>
        <v>139.90314000000001</v>
      </c>
      <c r="P96" s="222">
        <v>0</v>
      </c>
      <c r="Q96" s="222">
        <f>ROUND(E96*P96,5)</f>
        <v>0</v>
      </c>
      <c r="R96" s="222"/>
      <c r="S96" s="222"/>
      <c r="T96" s="223">
        <v>7.1999999999999995E-2</v>
      </c>
      <c r="U96" s="222">
        <f>ROUND(E96*T96,2)</f>
        <v>77.69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112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/>
      <c r="B97" s="219"/>
      <c r="C97" s="265" t="s">
        <v>206</v>
      </c>
      <c r="D97" s="224"/>
      <c r="E97" s="229">
        <v>1079</v>
      </c>
      <c r="F97" s="232"/>
      <c r="G97" s="232"/>
      <c r="H97" s="232"/>
      <c r="I97" s="232"/>
      <c r="J97" s="232"/>
      <c r="K97" s="232"/>
      <c r="L97" s="232"/>
      <c r="M97" s="232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109</v>
      </c>
      <c r="AF97" s="212">
        <v>0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>
        <v>39</v>
      </c>
      <c r="B98" s="219" t="s">
        <v>212</v>
      </c>
      <c r="C98" s="264" t="s">
        <v>213</v>
      </c>
      <c r="D98" s="221" t="s">
        <v>133</v>
      </c>
      <c r="E98" s="228">
        <v>21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9.2799999999999994E-2</v>
      </c>
      <c r="O98" s="222">
        <f>ROUND(E98*N98,5)</f>
        <v>1.9488000000000001</v>
      </c>
      <c r="P98" s="222">
        <v>0</v>
      </c>
      <c r="Q98" s="222">
        <f>ROUND(E98*P98,5)</f>
        <v>0</v>
      </c>
      <c r="R98" s="222"/>
      <c r="S98" s="222"/>
      <c r="T98" s="223">
        <v>0.47799999999999998</v>
      </c>
      <c r="U98" s="222">
        <f>ROUND(E98*T98,2)</f>
        <v>10.039999999999999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112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/>
      <c r="B99" s="219"/>
      <c r="C99" s="265" t="s">
        <v>214</v>
      </c>
      <c r="D99" s="224"/>
      <c r="E99" s="229">
        <v>55.51</v>
      </c>
      <c r="F99" s="232"/>
      <c r="G99" s="232"/>
      <c r="H99" s="232"/>
      <c r="I99" s="232"/>
      <c r="J99" s="232"/>
      <c r="K99" s="232"/>
      <c r="L99" s="232"/>
      <c r="M99" s="232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109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>
      <c r="A100" s="213">
        <v>40</v>
      </c>
      <c r="B100" s="219" t="s">
        <v>215</v>
      </c>
      <c r="C100" s="264" t="s">
        <v>216</v>
      </c>
      <c r="D100" s="221" t="s">
        <v>133</v>
      </c>
      <c r="E100" s="228">
        <v>1.2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0.17824000000000001</v>
      </c>
      <c r="O100" s="222">
        <f>ROUND(E100*N100,5)</f>
        <v>0.21389</v>
      </c>
      <c r="P100" s="222">
        <v>0</v>
      </c>
      <c r="Q100" s="222">
        <f>ROUND(E100*P100,5)</f>
        <v>0</v>
      </c>
      <c r="R100" s="222"/>
      <c r="S100" s="222"/>
      <c r="T100" s="223">
        <v>0</v>
      </c>
      <c r="U100" s="222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217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13"/>
      <c r="B101" s="219"/>
      <c r="C101" s="265" t="s">
        <v>218</v>
      </c>
      <c r="D101" s="224"/>
      <c r="E101" s="229">
        <v>1.2</v>
      </c>
      <c r="F101" s="232"/>
      <c r="G101" s="232"/>
      <c r="H101" s="232"/>
      <c r="I101" s="232"/>
      <c r="J101" s="232"/>
      <c r="K101" s="232"/>
      <c r="L101" s="232"/>
      <c r="M101" s="232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109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3">
        <v>41</v>
      </c>
      <c r="B102" s="219" t="s">
        <v>219</v>
      </c>
      <c r="C102" s="264" t="s">
        <v>220</v>
      </c>
      <c r="D102" s="221" t="s">
        <v>133</v>
      </c>
      <c r="E102" s="228">
        <v>22.2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0.188</v>
      </c>
      <c r="O102" s="222">
        <f>ROUND(E102*N102,5)</f>
        <v>4.1736000000000004</v>
      </c>
      <c r="P102" s="222">
        <v>0</v>
      </c>
      <c r="Q102" s="222">
        <f>ROUND(E102*P102,5)</f>
        <v>0</v>
      </c>
      <c r="R102" s="222"/>
      <c r="S102" s="222"/>
      <c r="T102" s="223">
        <v>0</v>
      </c>
      <c r="U102" s="222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217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3"/>
      <c r="B103" s="219"/>
      <c r="C103" s="265" t="s">
        <v>221</v>
      </c>
      <c r="D103" s="224"/>
      <c r="E103" s="229">
        <v>22.2</v>
      </c>
      <c r="F103" s="232"/>
      <c r="G103" s="232"/>
      <c r="H103" s="232"/>
      <c r="I103" s="232"/>
      <c r="J103" s="232"/>
      <c r="K103" s="232"/>
      <c r="L103" s="232"/>
      <c r="M103" s="232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109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13">
        <v>42</v>
      </c>
      <c r="B104" s="219" t="s">
        <v>222</v>
      </c>
      <c r="C104" s="264" t="s">
        <v>223</v>
      </c>
      <c r="D104" s="221" t="s">
        <v>133</v>
      </c>
      <c r="E104" s="228">
        <v>22.2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2">
        <v>0.10353999999999999</v>
      </c>
      <c r="O104" s="222">
        <f>ROUND(E104*N104,5)</f>
        <v>2.2985899999999999</v>
      </c>
      <c r="P104" s="222">
        <v>0</v>
      </c>
      <c r="Q104" s="222">
        <f>ROUND(E104*P104,5)</f>
        <v>0</v>
      </c>
      <c r="R104" s="222"/>
      <c r="S104" s="222"/>
      <c r="T104" s="223">
        <v>0.124</v>
      </c>
      <c r="U104" s="222">
        <f>ROUND(E104*T104,2)</f>
        <v>2.75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112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13"/>
      <c r="B105" s="219"/>
      <c r="C105" s="265" t="s">
        <v>221</v>
      </c>
      <c r="D105" s="224"/>
      <c r="E105" s="229">
        <v>22.2</v>
      </c>
      <c r="F105" s="232"/>
      <c r="G105" s="232"/>
      <c r="H105" s="232"/>
      <c r="I105" s="232"/>
      <c r="J105" s="232"/>
      <c r="K105" s="232"/>
      <c r="L105" s="232"/>
      <c r="M105" s="232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109</v>
      </c>
      <c r="AF105" s="212">
        <v>0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13">
        <v>43</v>
      </c>
      <c r="B106" s="219" t="s">
        <v>224</v>
      </c>
      <c r="C106" s="264" t="s">
        <v>225</v>
      </c>
      <c r="D106" s="221" t="s">
        <v>183</v>
      </c>
      <c r="E106" s="228">
        <v>20.2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3.6000000000000002E-4</v>
      </c>
      <c r="O106" s="222">
        <f>ROUND(E106*N106,5)</f>
        <v>7.2700000000000004E-3</v>
      </c>
      <c r="P106" s="222">
        <v>0</v>
      </c>
      <c r="Q106" s="222">
        <f>ROUND(E106*P106,5)</f>
        <v>0</v>
      </c>
      <c r="R106" s="222"/>
      <c r="S106" s="222"/>
      <c r="T106" s="223">
        <v>0.43</v>
      </c>
      <c r="U106" s="222">
        <f>ROUND(E106*T106,2)</f>
        <v>8.69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112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3"/>
      <c r="B107" s="219"/>
      <c r="C107" s="265" t="s">
        <v>226</v>
      </c>
      <c r="D107" s="224"/>
      <c r="E107" s="229">
        <v>20.2</v>
      </c>
      <c r="F107" s="232"/>
      <c r="G107" s="232"/>
      <c r="H107" s="232"/>
      <c r="I107" s="232"/>
      <c r="J107" s="232"/>
      <c r="K107" s="232"/>
      <c r="L107" s="232"/>
      <c r="M107" s="232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109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>
      <c r="A108" s="213">
        <v>44</v>
      </c>
      <c r="B108" s="219" t="s">
        <v>227</v>
      </c>
      <c r="C108" s="264" t="s">
        <v>228</v>
      </c>
      <c r="D108" s="221" t="s">
        <v>133</v>
      </c>
      <c r="E108" s="228">
        <v>7.1999999999999993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0.65983000000000003</v>
      </c>
      <c r="O108" s="222">
        <f>ROUND(E108*N108,5)</f>
        <v>4.7507799999999998</v>
      </c>
      <c r="P108" s="222">
        <v>0.88</v>
      </c>
      <c r="Q108" s="222">
        <f>ROUND(E108*P108,5)</f>
        <v>6.3360000000000003</v>
      </c>
      <c r="R108" s="222"/>
      <c r="S108" s="222"/>
      <c r="T108" s="223">
        <v>2.3212199999999998</v>
      </c>
      <c r="U108" s="222">
        <f>ROUND(E108*T108,2)</f>
        <v>16.71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107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13"/>
      <c r="B109" s="219"/>
      <c r="C109" s="265" t="s">
        <v>229</v>
      </c>
      <c r="D109" s="224"/>
      <c r="E109" s="229">
        <v>7.2</v>
      </c>
      <c r="F109" s="232"/>
      <c r="G109" s="232"/>
      <c r="H109" s="232"/>
      <c r="I109" s="232"/>
      <c r="J109" s="232"/>
      <c r="K109" s="232"/>
      <c r="L109" s="232"/>
      <c r="M109" s="232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109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>
      <c r="A110" s="214" t="s">
        <v>102</v>
      </c>
      <c r="B110" s="220" t="s">
        <v>67</v>
      </c>
      <c r="C110" s="266" t="s">
        <v>68</v>
      </c>
      <c r="D110" s="225"/>
      <c r="E110" s="230"/>
      <c r="F110" s="233"/>
      <c r="G110" s="233">
        <f>SUMIF(AE111:AE126,"&lt;&gt;NOR",G111:G126)</f>
        <v>0</v>
      </c>
      <c r="H110" s="233"/>
      <c r="I110" s="233">
        <f>SUM(I111:I126)</f>
        <v>0</v>
      </c>
      <c r="J110" s="233"/>
      <c r="K110" s="233">
        <f>SUM(K111:K126)</f>
        <v>0</v>
      </c>
      <c r="L110" s="233"/>
      <c r="M110" s="233">
        <f>SUM(M111:M126)</f>
        <v>0</v>
      </c>
      <c r="N110" s="226"/>
      <c r="O110" s="226">
        <f>SUM(O111:O126)</f>
        <v>9.6222699999999985</v>
      </c>
      <c r="P110" s="226"/>
      <c r="Q110" s="226">
        <f>SUM(Q111:Q126)</f>
        <v>0</v>
      </c>
      <c r="R110" s="226"/>
      <c r="S110" s="226"/>
      <c r="T110" s="227"/>
      <c r="U110" s="226">
        <f>SUM(U111:U126)</f>
        <v>74.78</v>
      </c>
      <c r="AE110" t="s">
        <v>103</v>
      </c>
    </row>
    <row r="111" spans="1:60" outlineLevel="1">
      <c r="A111" s="213">
        <v>45</v>
      </c>
      <c r="B111" s="219" t="s">
        <v>230</v>
      </c>
      <c r="C111" s="264" t="s">
        <v>231</v>
      </c>
      <c r="D111" s="221" t="s">
        <v>232</v>
      </c>
      <c r="E111" s="228">
        <v>6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0.31590000000000001</v>
      </c>
      <c r="O111" s="222">
        <f>ROUND(E111*N111,5)</f>
        <v>1.8954</v>
      </c>
      <c r="P111" s="222">
        <v>0</v>
      </c>
      <c r="Q111" s="222">
        <f>ROUND(E111*P111,5)</f>
        <v>0</v>
      </c>
      <c r="R111" s="222"/>
      <c r="S111" s="222"/>
      <c r="T111" s="223">
        <v>1.5509999999999999</v>
      </c>
      <c r="U111" s="222">
        <f>ROUND(E111*T111,2)</f>
        <v>9.31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112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13">
        <v>46</v>
      </c>
      <c r="B112" s="219" t="s">
        <v>233</v>
      </c>
      <c r="C112" s="264" t="s">
        <v>234</v>
      </c>
      <c r="D112" s="221" t="s">
        <v>232</v>
      </c>
      <c r="E112" s="228">
        <v>2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0.43093999999999999</v>
      </c>
      <c r="O112" s="222">
        <f>ROUND(E112*N112,5)</f>
        <v>0.86187999999999998</v>
      </c>
      <c r="P112" s="222">
        <v>0</v>
      </c>
      <c r="Q112" s="222">
        <f>ROUND(E112*P112,5)</f>
        <v>0</v>
      </c>
      <c r="R112" s="222"/>
      <c r="S112" s="222"/>
      <c r="T112" s="223">
        <v>3.8170000000000002</v>
      </c>
      <c r="U112" s="222">
        <f>ROUND(E112*T112,2)</f>
        <v>7.63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112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13">
        <v>47</v>
      </c>
      <c r="B113" s="219" t="s">
        <v>235</v>
      </c>
      <c r="C113" s="264" t="s">
        <v>236</v>
      </c>
      <c r="D113" s="221" t="s">
        <v>183</v>
      </c>
      <c r="E113" s="228">
        <v>44.5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6.6000000000000003E-2</v>
      </c>
      <c r="U113" s="222">
        <f>ROUND(E113*T113,2)</f>
        <v>2.94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112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13"/>
      <c r="B114" s="219"/>
      <c r="C114" s="265" t="s">
        <v>237</v>
      </c>
      <c r="D114" s="224"/>
      <c r="E114" s="229">
        <v>44.5</v>
      </c>
      <c r="F114" s="232"/>
      <c r="G114" s="232"/>
      <c r="H114" s="232"/>
      <c r="I114" s="232"/>
      <c r="J114" s="232"/>
      <c r="K114" s="232"/>
      <c r="L114" s="232"/>
      <c r="M114" s="232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109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13">
        <v>48</v>
      </c>
      <c r="B115" s="219" t="s">
        <v>238</v>
      </c>
      <c r="C115" s="264" t="s">
        <v>239</v>
      </c>
      <c r="D115" s="221" t="s">
        <v>232</v>
      </c>
      <c r="E115" s="228">
        <v>6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2">
        <v>1.6049999999999998E-2</v>
      </c>
      <c r="O115" s="222">
        <f>ROUND(E115*N115,5)</f>
        <v>9.6299999999999997E-2</v>
      </c>
      <c r="P115" s="222">
        <v>0</v>
      </c>
      <c r="Q115" s="222">
        <f>ROUND(E115*P115,5)</f>
        <v>0</v>
      </c>
      <c r="R115" s="222"/>
      <c r="S115" s="222"/>
      <c r="T115" s="223">
        <v>0</v>
      </c>
      <c r="U115" s="222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217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13">
        <v>49</v>
      </c>
      <c r="B116" s="219" t="s">
        <v>240</v>
      </c>
      <c r="C116" s="264" t="s">
        <v>241</v>
      </c>
      <c r="D116" s="221" t="s">
        <v>232</v>
      </c>
      <c r="E116" s="228">
        <v>5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2">
        <v>9.6299999999999997E-3</v>
      </c>
      <c r="O116" s="222">
        <f>ROUND(E116*N116,5)</f>
        <v>4.8149999999999998E-2</v>
      </c>
      <c r="P116" s="222">
        <v>0</v>
      </c>
      <c r="Q116" s="222">
        <f>ROUND(E116*P116,5)</f>
        <v>0</v>
      </c>
      <c r="R116" s="222"/>
      <c r="S116" s="222"/>
      <c r="T116" s="223">
        <v>0</v>
      </c>
      <c r="U116" s="222">
        <f>ROUND(E116*T116,2)</f>
        <v>0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217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13">
        <v>50</v>
      </c>
      <c r="B117" s="219" t="s">
        <v>242</v>
      </c>
      <c r="C117" s="264" t="s">
        <v>243</v>
      </c>
      <c r="D117" s="221" t="s">
        <v>232</v>
      </c>
      <c r="E117" s="228">
        <v>5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22">
        <v>3.2100000000000002E-3</v>
      </c>
      <c r="O117" s="222">
        <f>ROUND(E117*N117,5)</f>
        <v>1.6049999999999998E-2</v>
      </c>
      <c r="P117" s="222">
        <v>0</v>
      </c>
      <c r="Q117" s="222">
        <f>ROUND(E117*P117,5)</f>
        <v>0</v>
      </c>
      <c r="R117" s="222"/>
      <c r="S117" s="222"/>
      <c r="T117" s="223">
        <v>0</v>
      </c>
      <c r="U117" s="222">
        <f>ROUND(E117*T117,2)</f>
        <v>0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217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>
      <c r="A118" s="213">
        <v>51</v>
      </c>
      <c r="B118" s="219" t="s">
        <v>244</v>
      </c>
      <c r="C118" s="264" t="s">
        <v>245</v>
      </c>
      <c r="D118" s="221" t="s">
        <v>232</v>
      </c>
      <c r="E118" s="228">
        <v>32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1.0000000000000001E-5</v>
      </c>
      <c r="O118" s="222">
        <f>ROUND(E118*N118,5)</f>
        <v>3.2000000000000003E-4</v>
      </c>
      <c r="P118" s="222">
        <v>0</v>
      </c>
      <c r="Q118" s="222">
        <f>ROUND(E118*P118,5)</f>
        <v>0</v>
      </c>
      <c r="R118" s="222"/>
      <c r="S118" s="222"/>
      <c r="T118" s="223">
        <v>0.17599999999999999</v>
      </c>
      <c r="U118" s="222">
        <f>ROUND(E118*T118,2)</f>
        <v>5.63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112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13"/>
      <c r="B119" s="219"/>
      <c r="C119" s="265" t="s">
        <v>246</v>
      </c>
      <c r="D119" s="224"/>
      <c r="E119" s="229">
        <v>9</v>
      </c>
      <c r="F119" s="232"/>
      <c r="G119" s="232"/>
      <c r="H119" s="232"/>
      <c r="I119" s="232"/>
      <c r="J119" s="232"/>
      <c r="K119" s="232"/>
      <c r="L119" s="232"/>
      <c r="M119" s="232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109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13">
        <v>52</v>
      </c>
      <c r="B120" s="219" t="s">
        <v>247</v>
      </c>
      <c r="C120" s="264" t="s">
        <v>248</v>
      </c>
      <c r="D120" s="221" t="s">
        <v>232</v>
      </c>
      <c r="E120" s="228">
        <v>16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6.6E-4</v>
      </c>
      <c r="O120" s="222">
        <f>ROUND(E120*N120,5)</f>
        <v>1.056E-2</v>
      </c>
      <c r="P120" s="222">
        <v>0</v>
      </c>
      <c r="Q120" s="222">
        <f>ROUND(E120*P120,5)</f>
        <v>0</v>
      </c>
      <c r="R120" s="222"/>
      <c r="S120" s="222"/>
      <c r="T120" s="223">
        <v>0</v>
      </c>
      <c r="U120" s="222">
        <f>ROUND(E120*T120,2)</f>
        <v>0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217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3">
        <v>53</v>
      </c>
      <c r="B121" s="219" t="s">
        <v>249</v>
      </c>
      <c r="C121" s="264" t="s">
        <v>250</v>
      </c>
      <c r="D121" s="221" t="s">
        <v>232</v>
      </c>
      <c r="E121" s="228">
        <v>16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2">
        <v>5.4000000000000001E-4</v>
      </c>
      <c r="O121" s="222">
        <f>ROUND(E121*N121,5)</f>
        <v>8.6400000000000001E-3</v>
      </c>
      <c r="P121" s="222">
        <v>0</v>
      </c>
      <c r="Q121" s="222">
        <f>ROUND(E121*P121,5)</f>
        <v>0</v>
      </c>
      <c r="R121" s="222"/>
      <c r="S121" s="222"/>
      <c r="T121" s="223">
        <v>0</v>
      </c>
      <c r="U121" s="222">
        <f>ROUND(E121*T121,2)</f>
        <v>0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217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>
      <c r="A122" s="213">
        <v>54</v>
      </c>
      <c r="B122" s="219" t="s">
        <v>251</v>
      </c>
      <c r="C122" s="264" t="s">
        <v>252</v>
      </c>
      <c r="D122" s="221" t="s">
        <v>232</v>
      </c>
      <c r="E122" s="228">
        <v>8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2">
        <v>0.81342000000000003</v>
      </c>
      <c r="O122" s="222">
        <f>ROUND(E122*N122,5)</f>
        <v>6.5073600000000003</v>
      </c>
      <c r="P122" s="222">
        <v>0</v>
      </c>
      <c r="Q122" s="222">
        <f>ROUND(E122*P122,5)</f>
        <v>0</v>
      </c>
      <c r="R122" s="222"/>
      <c r="S122" s="222"/>
      <c r="T122" s="223">
        <v>5.4735800000000001</v>
      </c>
      <c r="U122" s="222">
        <f>ROUND(E122*T122,2)</f>
        <v>43.79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107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33.75" outlineLevel="1">
      <c r="A123" s="213">
        <v>55</v>
      </c>
      <c r="B123" s="219" t="s">
        <v>253</v>
      </c>
      <c r="C123" s="264" t="s">
        <v>254</v>
      </c>
      <c r="D123" s="221" t="s">
        <v>232</v>
      </c>
      <c r="E123" s="228">
        <v>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6.3600000000000002E-3</v>
      </c>
      <c r="O123" s="222">
        <f>ROUND(E123*N123,5)</f>
        <v>6.3600000000000002E-3</v>
      </c>
      <c r="P123" s="222">
        <v>0</v>
      </c>
      <c r="Q123" s="222">
        <f>ROUND(E123*P123,5)</f>
        <v>0</v>
      </c>
      <c r="R123" s="222"/>
      <c r="S123" s="222"/>
      <c r="T123" s="223">
        <v>0.97899999999999998</v>
      </c>
      <c r="U123" s="222">
        <f>ROUND(E123*T123,2)</f>
        <v>0.98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112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13">
        <v>56</v>
      </c>
      <c r="B124" s="219" t="s">
        <v>255</v>
      </c>
      <c r="C124" s="264" t="s">
        <v>256</v>
      </c>
      <c r="D124" s="221" t="s">
        <v>232</v>
      </c>
      <c r="E124" s="228">
        <v>1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22">
        <v>7.3349999999999999E-2</v>
      </c>
      <c r="O124" s="222">
        <f>ROUND(E124*N124,5)</f>
        <v>7.3349999999999999E-2</v>
      </c>
      <c r="P124" s="222">
        <v>0</v>
      </c>
      <c r="Q124" s="222">
        <f>ROUND(E124*P124,5)</f>
        <v>0</v>
      </c>
      <c r="R124" s="222"/>
      <c r="S124" s="222"/>
      <c r="T124" s="223">
        <v>1.56</v>
      </c>
      <c r="U124" s="222">
        <f>ROUND(E124*T124,2)</f>
        <v>1.56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112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>
      <c r="A125" s="213">
        <v>57</v>
      </c>
      <c r="B125" s="219" t="s">
        <v>257</v>
      </c>
      <c r="C125" s="264" t="s">
        <v>258</v>
      </c>
      <c r="D125" s="221" t="s">
        <v>183</v>
      </c>
      <c r="E125" s="228">
        <v>44.5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22">
        <v>2.2000000000000001E-3</v>
      </c>
      <c r="O125" s="222">
        <f>ROUND(E125*N125,5)</f>
        <v>9.7900000000000001E-2</v>
      </c>
      <c r="P125" s="222">
        <v>0</v>
      </c>
      <c r="Q125" s="222">
        <f>ROUND(E125*P125,5)</f>
        <v>0</v>
      </c>
      <c r="R125" s="222"/>
      <c r="S125" s="222"/>
      <c r="T125" s="223">
        <v>6.6000000000000003E-2</v>
      </c>
      <c r="U125" s="222">
        <f>ROUND(E125*T125,2)</f>
        <v>2.94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112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13"/>
      <c r="B126" s="219"/>
      <c r="C126" s="265" t="s">
        <v>237</v>
      </c>
      <c r="D126" s="224"/>
      <c r="E126" s="229">
        <v>44.5</v>
      </c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109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>
      <c r="A127" s="214" t="s">
        <v>102</v>
      </c>
      <c r="B127" s="220" t="s">
        <v>69</v>
      </c>
      <c r="C127" s="266" t="s">
        <v>70</v>
      </c>
      <c r="D127" s="225"/>
      <c r="E127" s="230"/>
      <c r="F127" s="233"/>
      <c r="G127" s="233">
        <f>SUMIF(AE128:AE135,"&lt;&gt;NOR",G128:G135)</f>
        <v>0</v>
      </c>
      <c r="H127" s="233"/>
      <c r="I127" s="233">
        <f>SUM(I128:I135)</f>
        <v>0</v>
      </c>
      <c r="J127" s="233"/>
      <c r="K127" s="233">
        <f>SUM(K128:K135)</f>
        <v>0</v>
      </c>
      <c r="L127" s="233"/>
      <c r="M127" s="233">
        <f>SUM(M128:M135)</f>
        <v>0</v>
      </c>
      <c r="N127" s="226"/>
      <c r="O127" s="226">
        <f>SUM(O128:O135)</f>
        <v>102.85987999999999</v>
      </c>
      <c r="P127" s="226"/>
      <c r="Q127" s="226">
        <f>SUM(Q128:Q135)</f>
        <v>0</v>
      </c>
      <c r="R127" s="226"/>
      <c r="S127" s="226"/>
      <c r="T127" s="227"/>
      <c r="U127" s="226">
        <f>SUM(U128:U135)</f>
        <v>111.27000000000001</v>
      </c>
      <c r="AE127" t="s">
        <v>103</v>
      </c>
    </row>
    <row r="128" spans="1:60" ht="22.5" outlineLevel="1">
      <c r="A128" s="213">
        <v>58</v>
      </c>
      <c r="B128" s="219" t="s">
        <v>259</v>
      </c>
      <c r="C128" s="264" t="s">
        <v>260</v>
      </c>
      <c r="D128" s="221" t="s">
        <v>183</v>
      </c>
      <c r="E128" s="228">
        <v>287.7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2">
        <v>0.26940999999999998</v>
      </c>
      <c r="O128" s="222">
        <f>ROUND(E128*N128,5)</f>
        <v>77.509259999999998</v>
      </c>
      <c r="P128" s="222">
        <v>0</v>
      </c>
      <c r="Q128" s="222">
        <f>ROUND(E128*P128,5)</f>
        <v>0</v>
      </c>
      <c r="R128" s="222"/>
      <c r="S128" s="222"/>
      <c r="T128" s="223">
        <v>0.27200000000000002</v>
      </c>
      <c r="U128" s="222">
        <f>ROUND(E128*T128,2)</f>
        <v>78.25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112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>
      <c r="A129" s="213"/>
      <c r="B129" s="219"/>
      <c r="C129" s="265" t="s">
        <v>261</v>
      </c>
      <c r="D129" s="224"/>
      <c r="E129" s="229">
        <v>287.7</v>
      </c>
      <c r="F129" s="232"/>
      <c r="G129" s="232"/>
      <c r="H129" s="232"/>
      <c r="I129" s="232"/>
      <c r="J129" s="232"/>
      <c r="K129" s="232"/>
      <c r="L129" s="232"/>
      <c r="M129" s="232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109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33.75" outlineLevel="1">
      <c r="A130" s="213">
        <v>59</v>
      </c>
      <c r="B130" s="219" t="s">
        <v>262</v>
      </c>
      <c r="C130" s="264" t="s">
        <v>263</v>
      </c>
      <c r="D130" s="221" t="s">
        <v>183</v>
      </c>
      <c r="E130" s="228">
        <v>106.64999999999999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22">
        <v>0.19520000000000001</v>
      </c>
      <c r="O130" s="222">
        <f>ROUND(E130*N130,5)</f>
        <v>20.818079999999998</v>
      </c>
      <c r="P130" s="222">
        <v>0</v>
      </c>
      <c r="Q130" s="222">
        <f>ROUND(E130*P130,5)</f>
        <v>0</v>
      </c>
      <c r="R130" s="222"/>
      <c r="S130" s="222"/>
      <c r="T130" s="223">
        <v>0.27200000000000002</v>
      </c>
      <c r="U130" s="222">
        <f>ROUND(E130*T130,2)</f>
        <v>29.01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112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13"/>
      <c r="B131" s="219"/>
      <c r="C131" s="265" t="s">
        <v>264</v>
      </c>
      <c r="D131" s="224"/>
      <c r="E131" s="229">
        <v>106.65</v>
      </c>
      <c r="F131" s="232"/>
      <c r="G131" s="232"/>
      <c r="H131" s="232"/>
      <c r="I131" s="232"/>
      <c r="J131" s="232"/>
      <c r="K131" s="232"/>
      <c r="L131" s="232"/>
      <c r="M131" s="232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109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>
      <c r="A132" s="213">
        <v>60</v>
      </c>
      <c r="B132" s="219" t="s">
        <v>265</v>
      </c>
      <c r="C132" s="264" t="s">
        <v>266</v>
      </c>
      <c r="D132" s="221" t="s">
        <v>183</v>
      </c>
      <c r="E132" s="228">
        <v>7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22">
        <v>0.31039</v>
      </c>
      <c r="O132" s="222">
        <f>ROUND(E132*N132,5)</f>
        <v>2.1727300000000001</v>
      </c>
      <c r="P132" s="222">
        <v>0</v>
      </c>
      <c r="Q132" s="222">
        <f>ROUND(E132*P132,5)</f>
        <v>0</v>
      </c>
      <c r="R132" s="222"/>
      <c r="S132" s="222"/>
      <c r="T132" s="223">
        <v>0.27200000000000002</v>
      </c>
      <c r="U132" s="222">
        <f>ROUND(E132*T132,2)</f>
        <v>1.9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112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>
      <c r="A133" s="213">
        <v>61</v>
      </c>
      <c r="B133" s="219" t="s">
        <v>265</v>
      </c>
      <c r="C133" s="264" t="s">
        <v>267</v>
      </c>
      <c r="D133" s="221" t="s">
        <v>183</v>
      </c>
      <c r="E133" s="228">
        <v>7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2">
        <v>0.31039</v>
      </c>
      <c r="O133" s="222">
        <f>ROUND(E133*N133,5)</f>
        <v>2.1727300000000001</v>
      </c>
      <c r="P133" s="222">
        <v>0</v>
      </c>
      <c r="Q133" s="222">
        <f>ROUND(E133*P133,5)</f>
        <v>0</v>
      </c>
      <c r="R133" s="222"/>
      <c r="S133" s="222"/>
      <c r="T133" s="223">
        <v>0.27200000000000002</v>
      </c>
      <c r="U133" s="222">
        <f>ROUND(E133*T133,2)</f>
        <v>1.9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112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>
      <c r="A134" s="213">
        <v>62</v>
      </c>
      <c r="B134" s="219" t="s">
        <v>268</v>
      </c>
      <c r="C134" s="264" t="s">
        <v>269</v>
      </c>
      <c r="D134" s="221" t="s">
        <v>183</v>
      </c>
      <c r="E134" s="228">
        <v>1.5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22">
        <v>0.12472</v>
      </c>
      <c r="O134" s="222">
        <f>ROUND(E134*N134,5)</f>
        <v>0.18708</v>
      </c>
      <c r="P134" s="222">
        <v>0</v>
      </c>
      <c r="Q134" s="222">
        <f>ROUND(E134*P134,5)</f>
        <v>0</v>
      </c>
      <c r="R134" s="222"/>
      <c r="S134" s="222"/>
      <c r="T134" s="223">
        <v>0.14000000000000001</v>
      </c>
      <c r="U134" s="222">
        <f>ROUND(E134*T134,2)</f>
        <v>0.21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112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13"/>
      <c r="B135" s="219"/>
      <c r="C135" s="265" t="s">
        <v>270</v>
      </c>
      <c r="D135" s="224"/>
      <c r="E135" s="229">
        <v>47.8</v>
      </c>
      <c r="F135" s="232"/>
      <c r="G135" s="232"/>
      <c r="H135" s="232"/>
      <c r="I135" s="232"/>
      <c r="J135" s="232"/>
      <c r="K135" s="232"/>
      <c r="L135" s="232"/>
      <c r="M135" s="232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109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>
      <c r="A136" s="214" t="s">
        <v>102</v>
      </c>
      <c r="B136" s="220" t="s">
        <v>71</v>
      </c>
      <c r="C136" s="266" t="s">
        <v>72</v>
      </c>
      <c r="D136" s="225"/>
      <c r="E136" s="230"/>
      <c r="F136" s="233"/>
      <c r="G136" s="233">
        <f>SUMIF(AE137:AE137,"&lt;&gt;NOR",G137:G137)</f>
        <v>0</v>
      </c>
      <c r="H136" s="233"/>
      <c r="I136" s="233">
        <f>SUM(I137:I137)</f>
        <v>0</v>
      </c>
      <c r="J136" s="233"/>
      <c r="K136" s="233">
        <f>SUM(K137:K137)</f>
        <v>0</v>
      </c>
      <c r="L136" s="233"/>
      <c r="M136" s="233">
        <f>SUM(M137:M137)</f>
        <v>0</v>
      </c>
      <c r="N136" s="226"/>
      <c r="O136" s="226">
        <f>SUM(O137:O137)</f>
        <v>0</v>
      </c>
      <c r="P136" s="226"/>
      <c r="Q136" s="226">
        <f>SUM(Q137:Q137)</f>
        <v>1.32E-3</v>
      </c>
      <c r="R136" s="226"/>
      <c r="S136" s="226"/>
      <c r="T136" s="227"/>
      <c r="U136" s="226">
        <f>SUM(U137:U137)</f>
        <v>2.85</v>
      </c>
      <c r="AE136" t="s">
        <v>103</v>
      </c>
    </row>
    <row r="137" spans="1:60" outlineLevel="1">
      <c r="A137" s="213">
        <v>63</v>
      </c>
      <c r="B137" s="219" t="s">
        <v>271</v>
      </c>
      <c r="C137" s="264" t="s">
        <v>272</v>
      </c>
      <c r="D137" s="221" t="s">
        <v>183</v>
      </c>
      <c r="E137" s="228">
        <v>0.5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22">
        <v>0</v>
      </c>
      <c r="O137" s="222">
        <f>ROUND(E137*N137,5)</f>
        <v>0</v>
      </c>
      <c r="P137" s="222">
        <v>2.63E-3</v>
      </c>
      <c r="Q137" s="222">
        <f>ROUND(E137*P137,5)</f>
        <v>1.32E-3</v>
      </c>
      <c r="R137" s="222"/>
      <c r="S137" s="222"/>
      <c r="T137" s="223">
        <v>5.7</v>
      </c>
      <c r="U137" s="222">
        <f>ROUND(E137*T137,2)</f>
        <v>2.85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112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>
      <c r="A138" s="214" t="s">
        <v>102</v>
      </c>
      <c r="B138" s="220" t="s">
        <v>73</v>
      </c>
      <c r="C138" s="266" t="s">
        <v>74</v>
      </c>
      <c r="D138" s="225"/>
      <c r="E138" s="230"/>
      <c r="F138" s="233"/>
      <c r="G138" s="233">
        <f>SUMIF(AE139:AE142,"&lt;&gt;NOR",G139:G142)</f>
        <v>0</v>
      </c>
      <c r="H138" s="233"/>
      <c r="I138" s="233">
        <f>SUM(I139:I142)</f>
        <v>0</v>
      </c>
      <c r="J138" s="233"/>
      <c r="K138" s="233">
        <f>SUM(K139:K142)</f>
        <v>0</v>
      </c>
      <c r="L138" s="233"/>
      <c r="M138" s="233">
        <f>SUM(M139:M142)</f>
        <v>0</v>
      </c>
      <c r="N138" s="226"/>
      <c r="O138" s="226">
        <f>SUM(O139:O142)</f>
        <v>0</v>
      </c>
      <c r="P138" s="226"/>
      <c r="Q138" s="226">
        <f>SUM(Q139:Q142)</f>
        <v>0</v>
      </c>
      <c r="R138" s="226"/>
      <c r="S138" s="226"/>
      <c r="T138" s="227"/>
      <c r="U138" s="226">
        <f>SUM(U139:U142)</f>
        <v>501.42</v>
      </c>
      <c r="AE138" t="s">
        <v>103</v>
      </c>
    </row>
    <row r="139" spans="1:60" outlineLevel="1">
      <c r="A139" s="213">
        <v>64</v>
      </c>
      <c r="B139" s="219" t="s">
        <v>273</v>
      </c>
      <c r="C139" s="264" t="s">
        <v>274</v>
      </c>
      <c r="D139" s="221" t="s">
        <v>127</v>
      </c>
      <c r="E139" s="228">
        <v>1280.4590000000001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0</v>
      </c>
      <c r="O139" s="222">
        <f>ROUND(E139*N139,5)</f>
        <v>0</v>
      </c>
      <c r="P139" s="222">
        <v>0</v>
      </c>
      <c r="Q139" s="222">
        <f>ROUND(E139*P139,5)</f>
        <v>0</v>
      </c>
      <c r="R139" s="222"/>
      <c r="S139" s="222"/>
      <c r="T139" s="223">
        <v>0.39</v>
      </c>
      <c r="U139" s="222">
        <f>ROUND(E139*T139,2)</f>
        <v>499.38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112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>
      <c r="A140" s="213"/>
      <c r="B140" s="219"/>
      <c r="C140" s="265" t="s">
        <v>275</v>
      </c>
      <c r="D140" s="224"/>
      <c r="E140" s="229">
        <v>1280.4590000000001</v>
      </c>
      <c r="F140" s="232"/>
      <c r="G140" s="232"/>
      <c r="H140" s="232"/>
      <c r="I140" s="232"/>
      <c r="J140" s="232"/>
      <c r="K140" s="232"/>
      <c r="L140" s="232"/>
      <c r="M140" s="232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109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13">
        <v>65</v>
      </c>
      <c r="B141" s="219" t="s">
        <v>276</v>
      </c>
      <c r="C141" s="264" t="s">
        <v>277</v>
      </c>
      <c r="D141" s="221" t="s">
        <v>127</v>
      </c>
      <c r="E141" s="228">
        <v>9.6219999999999999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0.21149999999999999</v>
      </c>
      <c r="U141" s="222">
        <f>ROUND(E141*T141,2)</f>
        <v>2.04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112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13"/>
      <c r="B142" s="219"/>
      <c r="C142" s="265" t="s">
        <v>278</v>
      </c>
      <c r="D142" s="224"/>
      <c r="E142" s="229">
        <v>9.6219999999999999</v>
      </c>
      <c r="F142" s="232"/>
      <c r="G142" s="232"/>
      <c r="H142" s="232"/>
      <c r="I142" s="232"/>
      <c r="J142" s="232"/>
      <c r="K142" s="232"/>
      <c r="L142" s="232"/>
      <c r="M142" s="232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109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>
      <c r="A143" s="214" t="s">
        <v>102</v>
      </c>
      <c r="B143" s="220" t="s">
        <v>75</v>
      </c>
      <c r="C143" s="266" t="s">
        <v>26</v>
      </c>
      <c r="D143" s="225"/>
      <c r="E143" s="230"/>
      <c r="F143" s="233"/>
      <c r="G143" s="233">
        <f>SUMIF(AE144:AE155,"&lt;&gt;NOR",G144:G155)</f>
        <v>0</v>
      </c>
      <c r="H143" s="233"/>
      <c r="I143" s="233">
        <f>SUM(I144:I155)</f>
        <v>0</v>
      </c>
      <c r="J143" s="233"/>
      <c r="K143" s="233">
        <f>SUM(K144:K155)</f>
        <v>0</v>
      </c>
      <c r="L143" s="233"/>
      <c r="M143" s="233">
        <f>SUM(M144:M155)</f>
        <v>0</v>
      </c>
      <c r="N143" s="226"/>
      <c r="O143" s="226">
        <f>SUM(O144:O155)</f>
        <v>0</v>
      </c>
      <c r="P143" s="226"/>
      <c r="Q143" s="226">
        <f>SUM(Q144:Q155)</f>
        <v>0</v>
      </c>
      <c r="R143" s="226"/>
      <c r="S143" s="226"/>
      <c r="T143" s="227"/>
      <c r="U143" s="226">
        <f>SUM(U144:U155)</f>
        <v>0</v>
      </c>
      <c r="AE143" t="s">
        <v>103</v>
      </c>
    </row>
    <row r="144" spans="1:60" outlineLevel="1">
      <c r="A144" s="213">
        <v>66</v>
      </c>
      <c r="B144" s="219" t="s">
        <v>279</v>
      </c>
      <c r="C144" s="264" t="s">
        <v>280</v>
      </c>
      <c r="D144" s="221" t="s">
        <v>281</v>
      </c>
      <c r="E144" s="228">
        <v>1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22">
        <v>0</v>
      </c>
      <c r="O144" s="222">
        <f>ROUND(E144*N144,5)</f>
        <v>0</v>
      </c>
      <c r="P144" s="222">
        <v>0</v>
      </c>
      <c r="Q144" s="222">
        <f>ROUND(E144*P144,5)</f>
        <v>0</v>
      </c>
      <c r="R144" s="222"/>
      <c r="S144" s="222"/>
      <c r="T144" s="223">
        <v>0</v>
      </c>
      <c r="U144" s="222">
        <f>ROUND(E144*T144,2)</f>
        <v>0</v>
      </c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112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13">
        <v>67</v>
      </c>
      <c r="B145" s="219" t="s">
        <v>282</v>
      </c>
      <c r="C145" s="264" t="s">
        <v>283</v>
      </c>
      <c r="D145" s="221" t="s">
        <v>281</v>
      </c>
      <c r="E145" s="228">
        <v>1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0</v>
      </c>
      <c r="U145" s="222">
        <f>ROUND(E145*T145,2)</f>
        <v>0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112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13">
        <v>68</v>
      </c>
      <c r="B146" s="219" t="s">
        <v>284</v>
      </c>
      <c r="C146" s="264" t="s">
        <v>285</v>
      </c>
      <c r="D146" s="221" t="s">
        <v>281</v>
      </c>
      <c r="E146" s="228">
        <v>1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22">
        <v>0</v>
      </c>
      <c r="O146" s="222">
        <f>ROUND(E146*N146,5)</f>
        <v>0</v>
      </c>
      <c r="P146" s="222">
        <v>0</v>
      </c>
      <c r="Q146" s="222">
        <f>ROUND(E146*P146,5)</f>
        <v>0</v>
      </c>
      <c r="R146" s="222"/>
      <c r="S146" s="222"/>
      <c r="T146" s="223">
        <v>0</v>
      </c>
      <c r="U146" s="222">
        <f>ROUND(E146*T146,2)</f>
        <v>0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112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13">
        <v>69</v>
      </c>
      <c r="B147" s="219" t="s">
        <v>286</v>
      </c>
      <c r="C147" s="264" t="s">
        <v>287</v>
      </c>
      <c r="D147" s="221" t="s">
        <v>281</v>
      </c>
      <c r="E147" s="228">
        <v>1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0</v>
      </c>
      <c r="O147" s="222">
        <f>ROUND(E147*N147,5)</f>
        <v>0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112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13">
        <v>70</v>
      </c>
      <c r="B148" s="219" t="s">
        <v>288</v>
      </c>
      <c r="C148" s="264" t="s">
        <v>289</v>
      </c>
      <c r="D148" s="221" t="s">
        <v>281</v>
      </c>
      <c r="E148" s="228">
        <v>4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22">
        <v>0</v>
      </c>
      <c r="O148" s="222">
        <f>ROUND(E148*N148,5)</f>
        <v>0</v>
      </c>
      <c r="P148" s="222">
        <v>0</v>
      </c>
      <c r="Q148" s="222">
        <f>ROUND(E148*P148,5)</f>
        <v>0</v>
      </c>
      <c r="R148" s="222"/>
      <c r="S148" s="222"/>
      <c r="T148" s="223">
        <v>0</v>
      </c>
      <c r="U148" s="222">
        <f>ROUND(E148*T148,2)</f>
        <v>0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112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13">
        <v>71</v>
      </c>
      <c r="B149" s="219" t="s">
        <v>290</v>
      </c>
      <c r="C149" s="264" t="s">
        <v>291</v>
      </c>
      <c r="D149" s="221" t="s">
        <v>281</v>
      </c>
      <c r="E149" s="228">
        <v>2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0</v>
      </c>
      <c r="U149" s="222">
        <f>ROUND(E149*T149,2)</f>
        <v>0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112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13">
        <v>72</v>
      </c>
      <c r="B150" s="219" t="s">
        <v>292</v>
      </c>
      <c r="C150" s="264" t="s">
        <v>293</v>
      </c>
      <c r="D150" s="221" t="s">
        <v>281</v>
      </c>
      <c r="E150" s="228">
        <v>1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22">
        <v>0</v>
      </c>
      <c r="O150" s="222">
        <f>ROUND(E150*N150,5)</f>
        <v>0</v>
      </c>
      <c r="P150" s="222">
        <v>0</v>
      </c>
      <c r="Q150" s="222">
        <f>ROUND(E150*P150,5)</f>
        <v>0</v>
      </c>
      <c r="R150" s="222"/>
      <c r="S150" s="222"/>
      <c r="T150" s="223">
        <v>0</v>
      </c>
      <c r="U150" s="222">
        <f>ROUND(E150*T150,2)</f>
        <v>0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112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13">
        <v>73</v>
      </c>
      <c r="B151" s="219" t="s">
        <v>294</v>
      </c>
      <c r="C151" s="264" t="s">
        <v>295</v>
      </c>
      <c r="D151" s="221" t="s">
        <v>281</v>
      </c>
      <c r="E151" s="228">
        <v>1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0</v>
      </c>
      <c r="U151" s="222">
        <f>ROUND(E151*T151,2)</f>
        <v>0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112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13">
        <v>74</v>
      </c>
      <c r="B152" s="219" t="s">
        <v>296</v>
      </c>
      <c r="C152" s="264" t="s">
        <v>297</v>
      </c>
      <c r="D152" s="221" t="s">
        <v>281</v>
      </c>
      <c r="E152" s="228">
        <v>5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0</v>
      </c>
      <c r="U152" s="222">
        <f>ROUND(E152*T152,2)</f>
        <v>0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112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13">
        <v>75</v>
      </c>
      <c r="B153" s="219" t="s">
        <v>298</v>
      </c>
      <c r="C153" s="264" t="s">
        <v>299</v>
      </c>
      <c r="D153" s="221" t="s">
        <v>281</v>
      </c>
      <c r="E153" s="228">
        <v>1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22">
        <v>0</v>
      </c>
      <c r="O153" s="222">
        <f>ROUND(E153*N153,5)</f>
        <v>0</v>
      </c>
      <c r="P153" s="222">
        <v>0</v>
      </c>
      <c r="Q153" s="222">
        <f>ROUND(E153*P153,5)</f>
        <v>0</v>
      </c>
      <c r="R153" s="222"/>
      <c r="S153" s="222"/>
      <c r="T153" s="223">
        <v>0</v>
      </c>
      <c r="U153" s="222">
        <f>ROUND(E153*T153,2)</f>
        <v>0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112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13">
        <v>76</v>
      </c>
      <c r="B154" s="219" t="s">
        <v>300</v>
      </c>
      <c r="C154" s="264" t="s">
        <v>301</v>
      </c>
      <c r="D154" s="221" t="s">
        <v>281</v>
      </c>
      <c r="E154" s="228">
        <v>1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22">
        <v>0</v>
      </c>
      <c r="O154" s="222">
        <f>ROUND(E154*N154,5)</f>
        <v>0</v>
      </c>
      <c r="P154" s="222">
        <v>0</v>
      </c>
      <c r="Q154" s="222">
        <f>ROUND(E154*P154,5)</f>
        <v>0</v>
      </c>
      <c r="R154" s="222"/>
      <c r="S154" s="222"/>
      <c r="T154" s="223">
        <v>0</v>
      </c>
      <c r="U154" s="222">
        <f>ROUND(E154*T154,2)</f>
        <v>0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112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>
      <c r="A155" s="242">
        <v>77</v>
      </c>
      <c r="B155" s="243" t="s">
        <v>302</v>
      </c>
      <c r="C155" s="267" t="s">
        <v>303</v>
      </c>
      <c r="D155" s="244" t="s">
        <v>281</v>
      </c>
      <c r="E155" s="245">
        <v>5</v>
      </c>
      <c r="F155" s="246"/>
      <c r="G155" s="247">
        <f>ROUND(E155*F155,2)</f>
        <v>0</v>
      </c>
      <c r="H155" s="246"/>
      <c r="I155" s="247">
        <f>ROUND(E155*H155,2)</f>
        <v>0</v>
      </c>
      <c r="J155" s="246"/>
      <c r="K155" s="247">
        <f>ROUND(E155*J155,2)</f>
        <v>0</v>
      </c>
      <c r="L155" s="247">
        <v>21</v>
      </c>
      <c r="M155" s="247">
        <f>G155*(1+L155/100)</f>
        <v>0</v>
      </c>
      <c r="N155" s="248">
        <v>0</v>
      </c>
      <c r="O155" s="248">
        <f>ROUND(E155*N155,5)</f>
        <v>0</v>
      </c>
      <c r="P155" s="248">
        <v>0</v>
      </c>
      <c r="Q155" s="248">
        <f>ROUND(E155*P155,5)</f>
        <v>0</v>
      </c>
      <c r="R155" s="248"/>
      <c r="S155" s="248"/>
      <c r="T155" s="249">
        <v>0</v>
      </c>
      <c r="U155" s="248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112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>
      <c r="A156" s="6"/>
      <c r="B156" s="7" t="s">
        <v>304</v>
      </c>
      <c r="C156" s="268" t="s">
        <v>304</v>
      </c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AC156">
        <v>15</v>
      </c>
      <c r="AD156">
        <v>21</v>
      </c>
    </row>
    <row r="157" spans="1:60">
      <c r="A157" s="250"/>
      <c r="B157" s="251">
        <v>26</v>
      </c>
      <c r="C157" s="269" t="s">
        <v>304</v>
      </c>
      <c r="D157" s="252"/>
      <c r="E157" s="252"/>
      <c r="F157" s="252"/>
      <c r="G157" s="263">
        <f>G8+G76+G78+G83+G110+G127+G136+G138+G143</f>
        <v>0</v>
      </c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AC157">
        <f>SUMIF(L7:L155,AC156,G7:G155)</f>
        <v>0</v>
      </c>
      <c r="AD157">
        <f>SUMIF(L7:L155,AD156,G7:G155)</f>
        <v>0</v>
      </c>
      <c r="AE157" t="s">
        <v>305</v>
      </c>
    </row>
    <row r="158" spans="1:60">
      <c r="A158" s="6"/>
      <c r="B158" s="7" t="s">
        <v>304</v>
      </c>
      <c r="C158" s="268" t="s">
        <v>304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>
      <c r="A159" s="6"/>
      <c r="B159" s="7" t="s">
        <v>304</v>
      </c>
      <c r="C159" s="268" t="s">
        <v>304</v>
      </c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>
      <c r="A160" s="253">
        <v>33</v>
      </c>
      <c r="B160" s="253"/>
      <c r="C160" s="270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>
      <c r="A161" s="254"/>
      <c r="B161" s="255"/>
      <c r="C161" s="271"/>
      <c r="D161" s="255"/>
      <c r="E161" s="255"/>
      <c r="F161" s="255"/>
      <c r="G161" s="25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AE161" t="s">
        <v>306</v>
      </c>
    </row>
    <row r="162" spans="1:31">
      <c r="A162" s="257"/>
      <c r="B162" s="258"/>
      <c r="C162" s="272"/>
      <c r="D162" s="258"/>
      <c r="E162" s="258"/>
      <c r="F162" s="258"/>
      <c r="G162" s="259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>
      <c r="A163" s="257"/>
      <c r="B163" s="258"/>
      <c r="C163" s="272"/>
      <c r="D163" s="258"/>
      <c r="E163" s="258"/>
      <c r="F163" s="258"/>
      <c r="G163" s="259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>
      <c r="A164" s="257"/>
      <c r="B164" s="258"/>
      <c r="C164" s="272"/>
      <c r="D164" s="258"/>
      <c r="E164" s="258"/>
      <c r="F164" s="258"/>
      <c r="G164" s="259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>
      <c r="A165" s="260"/>
      <c r="B165" s="261"/>
      <c r="C165" s="273"/>
      <c r="D165" s="261"/>
      <c r="E165" s="261"/>
      <c r="F165" s="261"/>
      <c r="G165" s="262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>
      <c r="A166" s="6"/>
      <c r="B166" s="7" t="s">
        <v>304</v>
      </c>
      <c r="C166" s="268" t="s">
        <v>304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31">
      <c r="C167" s="274"/>
      <c r="AE167" t="s">
        <v>307</v>
      </c>
    </row>
  </sheetData>
  <mergeCells count="6">
    <mergeCell ref="A1:G1"/>
    <mergeCell ref="C2:G2"/>
    <mergeCell ref="C3:G3"/>
    <mergeCell ref="C4:G4"/>
    <mergeCell ref="A160:C160"/>
    <mergeCell ref="A161:G165"/>
  </mergeCells>
  <pageMargins left="0.59055118110236204" right="0.39370078740157499" top="0.78740157499999996" bottom="0.78740157499999996" header="0.3" footer="0.3"/>
  <pageSetup paperSize="25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2020-06-30T10:03:40Z</dcterms:modified>
</cp:coreProperties>
</file>